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penal interest" sheetId="3" r:id="rId1"/>
    <sheet name="Lr. No.4522404" sheetId="2" r:id="rId2"/>
    <sheet name="penal int" sheetId="1" r:id="rId3"/>
    <sheet name="Sheet2" sheetId="4" r:id="rId4"/>
  </sheets>
  <definedNames>
    <definedName name="_xlnm.Print_Area" localSheetId="1">'Lr. No.4522404'!$A$1:$L$175</definedName>
    <definedName name="_xlnm.Print_Area" localSheetId="0">'penal interest'!$A$1:$I$54</definedName>
    <definedName name="_xlnm.Print_Titles" localSheetId="1">'Lr. No.4522404'!$9:$11</definedName>
  </definedNames>
  <calcPr calcId="124519"/>
</workbook>
</file>

<file path=xl/calcChain.xml><?xml version="1.0" encoding="utf-8"?>
<calcChain xmlns="http://schemas.openxmlformats.org/spreadsheetml/2006/main">
  <c r="F52" i="3"/>
  <c r="E45"/>
  <c r="C45"/>
  <c r="I16"/>
  <c r="I17" s="1"/>
  <c r="I18" s="1"/>
  <c r="I19" s="1"/>
  <c r="I20" s="1"/>
  <c r="I21" s="1"/>
  <c r="I22" s="1"/>
  <c r="I15"/>
  <c r="I45" s="1"/>
  <c r="I14"/>
  <c r="F163" i="2"/>
  <c r="D163"/>
  <c r="J77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H113" s="1"/>
  <c r="G30"/>
  <c r="D5"/>
  <c r="F49" i="3" l="1"/>
  <c r="H50"/>
  <c r="F48"/>
  <c r="H114" i="2"/>
  <c r="H115" s="1"/>
  <c r="H116" s="1"/>
  <c r="H117" s="1"/>
  <c r="H118" s="1"/>
  <c r="H119" s="1"/>
  <c r="H120" s="1"/>
  <c r="H121" s="1"/>
  <c r="H122" s="1"/>
  <c r="H123" s="1"/>
  <c r="H124" s="1"/>
  <c r="H125" s="1"/>
  <c r="H126" s="1"/>
  <c r="H127" s="1"/>
  <c r="H128" s="1"/>
  <c r="H129" s="1"/>
  <c r="H130" s="1"/>
  <c r="H131" s="1"/>
  <c r="H132" s="1"/>
  <c r="H133" s="1"/>
  <c r="H134" s="1"/>
  <c r="H135" s="1"/>
  <c r="H136" s="1"/>
  <c r="H137" s="1"/>
  <c r="H138" s="1"/>
  <c r="H139" s="1"/>
  <c r="H140" s="1"/>
  <c r="H141" s="1"/>
  <c r="H142" s="1"/>
  <c r="H143" s="1"/>
  <c r="H144" s="1"/>
  <c r="H145" s="1"/>
  <c r="H146" s="1"/>
  <c r="H147" s="1"/>
  <c r="H148" s="1"/>
  <c r="H149" s="1"/>
  <c r="H150" s="1"/>
  <c r="H151" s="1"/>
  <c r="H152" s="1"/>
  <c r="H153" s="1"/>
  <c r="H154" s="1"/>
  <c r="H155" s="1"/>
  <c r="H156" s="1"/>
  <c r="H157" s="1"/>
  <c r="H158" s="1"/>
  <c r="G3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J163"/>
  <c r="J169" s="1"/>
  <c r="G163" l="1"/>
  <c r="H174" s="1"/>
  <c r="H163"/>
  <c r="H169" s="1"/>
  <c r="L169" s="1"/>
</calcChain>
</file>

<file path=xl/sharedStrings.xml><?xml version="1.0" encoding="utf-8"?>
<sst xmlns="http://schemas.openxmlformats.org/spreadsheetml/2006/main" count="217" uniqueCount="200">
  <si>
    <t>INTEREST Calculated</t>
  </si>
  <si>
    <t>NO.OF INSTT.</t>
  </si>
  <si>
    <t>MONTHLY INSTT.</t>
  </si>
  <si>
    <t>1/2000</t>
  </si>
  <si>
    <t>11/2000</t>
  </si>
  <si>
    <t>Rate of penal interest</t>
  </si>
  <si>
    <t>MONTH</t>
  </si>
  <si>
    <t>AMOUNT actually RECOVERED</t>
  </si>
  <si>
    <t>AMOUNT INVOLVING PENAL INTEREST</t>
  </si>
  <si>
    <t>1//20</t>
  </si>
  <si>
    <t>2//20</t>
  </si>
  <si>
    <t>3//20</t>
  </si>
  <si>
    <t>4//20</t>
  </si>
  <si>
    <t>5//20</t>
  </si>
  <si>
    <t>6//20</t>
  </si>
  <si>
    <t>7//20</t>
  </si>
  <si>
    <t>8//20</t>
  </si>
  <si>
    <t>9//20</t>
  </si>
  <si>
    <t>10//20</t>
  </si>
  <si>
    <t>11//20</t>
  </si>
  <si>
    <t>12//20</t>
  </si>
  <si>
    <t>13//20</t>
  </si>
  <si>
    <t>14//20</t>
  </si>
  <si>
    <t>15//20</t>
  </si>
  <si>
    <t>16//20</t>
  </si>
  <si>
    <t>17//20</t>
  </si>
  <si>
    <t>18//20</t>
  </si>
  <si>
    <t>19//20</t>
  </si>
  <si>
    <t>20//20</t>
  </si>
  <si>
    <t>Penal  interest  for INTEREST</t>
  </si>
  <si>
    <t>*      2.75</t>
  </si>
  <si>
    <t>/ 100  *12</t>
  </si>
  <si>
    <t>TOTAL INTEREST PAYABLE</t>
  </si>
  <si>
    <t>30.10.87</t>
  </si>
  <si>
    <r>
      <t>2</t>
    </r>
    <r>
      <rPr>
        <vertAlign val="superscript"/>
        <sz val="10"/>
        <rFont val="Arial"/>
        <family val="2"/>
      </rPr>
      <t>nd</t>
    </r>
  </si>
  <si>
    <r>
      <t>3</t>
    </r>
    <r>
      <rPr>
        <vertAlign val="superscript"/>
        <sz val="10"/>
        <rFont val="Arial"/>
        <family val="2"/>
      </rPr>
      <t>rd</t>
    </r>
  </si>
  <si>
    <t>27.05.88</t>
  </si>
  <si>
    <t>Month</t>
  </si>
  <si>
    <t>amount payable</t>
  </si>
  <si>
    <t>Amout   remitted</t>
  </si>
  <si>
    <t>1/123</t>
  </si>
  <si>
    <t>2/123</t>
  </si>
  <si>
    <t>3/123</t>
  </si>
  <si>
    <t>4/123</t>
  </si>
  <si>
    <t>5/123</t>
  </si>
  <si>
    <t>6/123</t>
  </si>
  <si>
    <t>7/123</t>
  </si>
  <si>
    <t>8/123</t>
  </si>
  <si>
    <t>9/123</t>
  </si>
  <si>
    <t>10/123</t>
  </si>
  <si>
    <t>11/123</t>
  </si>
  <si>
    <t>12/123</t>
  </si>
  <si>
    <t>13/123</t>
  </si>
  <si>
    <t>14/123</t>
  </si>
  <si>
    <t>15/123</t>
  </si>
  <si>
    <t>16/123</t>
  </si>
  <si>
    <t>17/123</t>
  </si>
  <si>
    <t>18/123</t>
  </si>
  <si>
    <t>19/123</t>
  </si>
  <si>
    <t>20/123</t>
  </si>
  <si>
    <t>21/123</t>
  </si>
  <si>
    <t>22/123</t>
  </si>
  <si>
    <t>23/123</t>
  </si>
  <si>
    <t>24/123</t>
  </si>
  <si>
    <t>25/123</t>
  </si>
  <si>
    <t>26/123</t>
  </si>
  <si>
    <t>27/123</t>
  </si>
  <si>
    <t>28/123</t>
  </si>
  <si>
    <t>29/123</t>
  </si>
  <si>
    <t>30/123</t>
  </si>
  <si>
    <t>31/123</t>
  </si>
  <si>
    <t>32/123</t>
  </si>
  <si>
    <t>33/123</t>
  </si>
  <si>
    <t>34/123</t>
  </si>
  <si>
    <t>35/123</t>
  </si>
  <si>
    <t>36/123</t>
  </si>
  <si>
    <t>37/123</t>
  </si>
  <si>
    <t>38/123</t>
  </si>
  <si>
    <t>39/123</t>
  </si>
  <si>
    <t>40/123</t>
  </si>
  <si>
    <t>41/123</t>
  </si>
  <si>
    <t>42/123</t>
  </si>
  <si>
    <t>43/123</t>
  </si>
  <si>
    <t>44/123</t>
  </si>
  <si>
    <t>45/123</t>
  </si>
  <si>
    <t>46/123</t>
  </si>
  <si>
    <t>47/123</t>
  </si>
  <si>
    <t>48/123</t>
  </si>
  <si>
    <t>49/123</t>
  </si>
  <si>
    <t>50/123</t>
  </si>
  <si>
    <t>51/123</t>
  </si>
  <si>
    <t>52/123</t>
  </si>
  <si>
    <t>53/123</t>
  </si>
  <si>
    <t>54/123</t>
  </si>
  <si>
    <t>55/123</t>
  </si>
  <si>
    <t>56/123</t>
  </si>
  <si>
    <t>57/123</t>
  </si>
  <si>
    <t>58/123</t>
  </si>
  <si>
    <t>59/123</t>
  </si>
  <si>
    <t>60/123</t>
  </si>
  <si>
    <t>61/123</t>
  </si>
  <si>
    <t>62/123</t>
  </si>
  <si>
    <t>63/123</t>
  </si>
  <si>
    <t>64/123</t>
  </si>
  <si>
    <t>65/123</t>
  </si>
  <si>
    <t>66/123</t>
  </si>
  <si>
    <t>67/123</t>
  </si>
  <si>
    <t>68/123</t>
  </si>
  <si>
    <t>69/123</t>
  </si>
  <si>
    <t>70/123</t>
  </si>
  <si>
    <t>71/123</t>
  </si>
  <si>
    <t>72/123</t>
  </si>
  <si>
    <t>73/123</t>
  </si>
  <si>
    <t>74/123</t>
  </si>
  <si>
    <t>75/123</t>
  </si>
  <si>
    <t>76/123</t>
  </si>
  <si>
    <t>77/123</t>
  </si>
  <si>
    <t>78/123</t>
  </si>
  <si>
    <t>79/123</t>
  </si>
  <si>
    <t>80/123</t>
  </si>
  <si>
    <t>81/123</t>
  </si>
  <si>
    <t>82/123</t>
  </si>
  <si>
    <t>83/123</t>
  </si>
  <si>
    <t>84/123</t>
  </si>
  <si>
    <t>85/123</t>
  </si>
  <si>
    <t>86/123</t>
  </si>
  <si>
    <t>87/123</t>
  </si>
  <si>
    <t>88/123</t>
  </si>
  <si>
    <t>89/123</t>
  </si>
  <si>
    <t>90/123</t>
  </si>
  <si>
    <t>91/123</t>
  </si>
  <si>
    <t>92/123</t>
  </si>
  <si>
    <t>93/123</t>
  </si>
  <si>
    <t>94/123</t>
  </si>
  <si>
    <t>95/123</t>
  </si>
  <si>
    <t>96/123</t>
  </si>
  <si>
    <t>97/123</t>
  </si>
  <si>
    <t>98/123</t>
  </si>
  <si>
    <t>99/123</t>
  </si>
  <si>
    <t>100/123</t>
  </si>
  <si>
    <t>101/123</t>
  </si>
  <si>
    <t>102/123</t>
  </si>
  <si>
    <t>103/123</t>
  </si>
  <si>
    <t>104/123</t>
  </si>
  <si>
    <t>105/123</t>
  </si>
  <si>
    <t>106/123</t>
  </si>
  <si>
    <t>107/123</t>
  </si>
  <si>
    <t>108/123</t>
  </si>
  <si>
    <t>109/123</t>
  </si>
  <si>
    <t>110/123</t>
  </si>
  <si>
    <t>111/123</t>
  </si>
  <si>
    <t>112/123</t>
  </si>
  <si>
    <t>113/123</t>
  </si>
  <si>
    <t>114/123</t>
  </si>
  <si>
    <t>115/123</t>
  </si>
  <si>
    <t>116/123</t>
  </si>
  <si>
    <t>117/123</t>
  </si>
  <si>
    <t>118/123</t>
  </si>
  <si>
    <t>119/123</t>
  </si>
  <si>
    <t>120/123</t>
  </si>
  <si>
    <t>121/123</t>
  </si>
  <si>
    <t>122/123</t>
  </si>
  <si>
    <t>123/123</t>
  </si>
  <si>
    <t>TOTAL</t>
  </si>
  <si>
    <t>INTEREST</t>
  </si>
  <si>
    <t>CALCULATION OF PENAL INTEREST</t>
  </si>
  <si>
    <t xml:space="preserve"> Month  in  which actual recovery commenced</t>
  </si>
  <si>
    <t xml:space="preserve">  Month  in  which Interest   recovery is  to commence </t>
  </si>
  <si>
    <t>Penal  interest  for INTEREST=</t>
  </si>
  <si>
    <t>Total  x rate of penal interest</t>
  </si>
  <si>
    <t xml:space="preserve"> 100 x12</t>
  </si>
  <si>
    <t>Total  x rate of  interest</t>
  </si>
  <si>
    <t>100X 12</t>
  </si>
  <si>
    <t>7136540 X8</t>
  </si>
  <si>
    <t>1688640 X9</t>
  </si>
  <si>
    <t>100X12</t>
  </si>
  <si>
    <t>Total</t>
  </si>
  <si>
    <t>=</t>
  </si>
  <si>
    <t xml:space="preserve">PENAL INTEREST </t>
  </si>
  <si>
    <t>3513820 X2</t>
  </si>
  <si>
    <t>+</t>
  </si>
  <si>
    <r>
      <t>1</t>
    </r>
    <r>
      <rPr>
        <vertAlign val="superscript"/>
        <sz val="10"/>
        <rFont val="Arial"/>
        <family val="2"/>
      </rPr>
      <t xml:space="preserve">st   </t>
    </r>
  </si>
  <si>
    <t>Instalment</t>
  </si>
  <si>
    <t xml:space="preserve"> March 1989</t>
  </si>
  <si>
    <t>Month from which recovery should  have been commenced :</t>
  </si>
  <si>
    <t>1- 122 Instt.</t>
  </si>
  <si>
    <t>Rs. 580/per month</t>
  </si>
  <si>
    <r>
      <t>123</t>
    </r>
    <r>
      <rPr>
        <vertAlign val="superscript"/>
        <sz val="10"/>
        <rFont val="Arial"/>
        <family val="2"/>
      </rPr>
      <t>rd   Instt.</t>
    </r>
  </si>
  <si>
    <t>Rs. 240/per month</t>
  </si>
  <si>
    <t>Recovery to be effected:</t>
  </si>
  <si>
    <t>Remittance details:</t>
  </si>
  <si>
    <t>Amount: Rs.4640-</t>
  </si>
  <si>
    <t>09.02.1993</t>
  </si>
  <si>
    <t>06.02.1995</t>
  </si>
  <si>
    <t>31.12.1999</t>
  </si>
  <si>
    <t>Amount attracting penal  interest   @ 2.00%</t>
  </si>
  <si>
    <t>Interest Rate:</t>
  </si>
  <si>
    <t>Upto RS.50000- 8%    Rs. 50001 to 71000 9%</t>
  </si>
  <si>
    <t>CALCULATION OF PENAL INTEREST FOR DELAYED RECOVERY OF  HBA                            (Govt. letter no.45224/HBA I/2004-1 H&amp;U D Dept. Dated: 05.01.2005)</t>
  </si>
  <si>
    <t>No. of Instalment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</si>
</sst>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mm/dd/yy"/>
  </numFmts>
  <fonts count="20">
    <font>
      <sz val="11"/>
      <color theme="1"/>
      <name val="Calibri"/>
      <family val="2"/>
      <scheme val="minor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indexed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4"/>
      <name val="Arial"/>
      <family val="2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9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NumberFormat="1"/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2" xfId="0" applyFont="1" applyBorder="1"/>
    <xf numFmtId="0" fontId="1" fillId="0" borderId="2" xfId="0" applyFont="1" applyBorder="1"/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NumberFormat="1" applyFont="1"/>
    <xf numFmtId="165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49" fontId="10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1" fillId="0" borderId="0" xfId="0" applyFont="1" applyBorder="1"/>
    <xf numFmtId="10" fontId="1" fillId="0" borderId="0" xfId="0" applyNumberFormat="1" applyFont="1" applyBorder="1"/>
    <xf numFmtId="0" fontId="0" fillId="0" borderId="4" xfId="0" applyBorder="1"/>
    <xf numFmtId="0" fontId="1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1" fillId="0" borderId="6" xfId="0" applyNumberFormat="1" applyFont="1" applyBorder="1"/>
    <xf numFmtId="0" fontId="1" fillId="0" borderId="6" xfId="0" applyFont="1" applyBorder="1"/>
    <xf numFmtId="0" fontId="5" fillId="0" borderId="6" xfId="0" applyFont="1" applyBorder="1"/>
    <xf numFmtId="0" fontId="14" fillId="0" borderId="6" xfId="0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/>
    <xf numFmtId="0" fontId="1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/>
    <xf numFmtId="0" fontId="15" fillId="0" borderId="0" xfId="0" applyFont="1" applyBorder="1" applyAlignment="1">
      <alignment horizontal="center"/>
    </xf>
    <xf numFmtId="0" fontId="0" fillId="0" borderId="0" xfId="0" applyNumberFormat="1" applyBorder="1"/>
    <xf numFmtId="0" fontId="1" fillId="0" borderId="0" xfId="0" applyNumberFormat="1" applyFont="1" applyBorder="1"/>
    <xf numFmtId="164" fontId="10" fillId="0" borderId="0" xfId="0" applyNumberFormat="1" applyFont="1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4" fillId="0" borderId="0" xfId="0" applyFont="1"/>
    <xf numFmtId="164" fontId="14" fillId="0" borderId="0" xfId="0" applyNumberFormat="1" applyFont="1"/>
    <xf numFmtId="0" fontId="0" fillId="0" borderId="0" xfId="0" applyFont="1" applyBorder="1" applyAlignment="1">
      <alignment horizontal="right"/>
    </xf>
    <xf numFmtId="165" fontId="0" fillId="0" borderId="0" xfId="0" applyNumberFormat="1" applyBorder="1" applyAlignment="1">
      <alignment horizontal="right"/>
    </xf>
    <xf numFmtId="0" fontId="3" fillId="0" borderId="0" xfId="0" applyFont="1" applyBorder="1"/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/>
    <xf numFmtId="0" fontId="11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/>
    <xf numFmtId="164" fontId="0" fillId="0" borderId="0" xfId="0" applyNumberFormat="1" applyBorder="1"/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2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Font="1" applyBorder="1" applyAlignment="1">
      <alignment horizontal="right"/>
    </xf>
    <xf numFmtId="0" fontId="0" fillId="0" borderId="0" xfId="0" applyFont="1" applyBorder="1"/>
    <xf numFmtId="0" fontId="14" fillId="0" borderId="0" xfId="0" applyFont="1" applyBorder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0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64" fontId="10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0" fontId="1" fillId="0" borderId="4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800080"/>
      </a:dk1>
      <a:lt1>
        <a:sysClr val="window" lastClr="C0DC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0" workbookViewId="0">
      <selection activeCell="N6" sqref="N6"/>
    </sheetView>
  </sheetViews>
  <sheetFormatPr defaultRowHeight="15"/>
  <cols>
    <col min="5" max="5" width="9.85546875" customWidth="1"/>
    <col min="9" max="9" width="10.28515625" customWidth="1"/>
  </cols>
  <sheetData>
    <row r="1" spans="1:9" ht="15.75">
      <c r="A1" s="96" t="s">
        <v>165</v>
      </c>
      <c r="B1" s="96"/>
      <c r="C1" s="96"/>
      <c r="D1" s="96"/>
      <c r="E1" s="96"/>
      <c r="F1" s="96"/>
      <c r="G1" s="96"/>
      <c r="H1" s="96"/>
      <c r="I1" s="96"/>
    </row>
    <row r="2" spans="1:9">
      <c r="A2" s="1">
        <v>1</v>
      </c>
      <c r="B2" s="97" t="s">
        <v>0</v>
      </c>
      <c r="C2" s="97"/>
      <c r="D2" s="1"/>
      <c r="E2" s="2">
        <v>10000</v>
      </c>
      <c r="F2" s="1"/>
      <c r="G2" s="1"/>
      <c r="H2" s="1"/>
      <c r="I2" s="3"/>
    </row>
    <row r="3" spans="1:9">
      <c r="A3" s="1">
        <v>2</v>
      </c>
      <c r="B3" s="98" t="s">
        <v>1</v>
      </c>
      <c r="C3" s="98"/>
      <c r="D3" s="1"/>
      <c r="E3" s="2">
        <v>20</v>
      </c>
      <c r="F3" s="1"/>
      <c r="G3" s="1"/>
      <c r="H3" s="1"/>
      <c r="I3" s="3"/>
    </row>
    <row r="4" spans="1:9">
      <c r="A4" s="1">
        <v>3</v>
      </c>
      <c r="B4" s="98" t="s">
        <v>2</v>
      </c>
      <c r="C4" s="98"/>
      <c r="D4" s="1"/>
      <c r="E4" s="2">
        <v>500</v>
      </c>
      <c r="F4" s="1"/>
      <c r="G4" s="1"/>
      <c r="H4" s="1"/>
      <c r="I4" s="3"/>
    </row>
    <row r="5" spans="1:9" ht="36.75" customHeight="1">
      <c r="A5" s="1">
        <v>4</v>
      </c>
      <c r="B5" s="99" t="s">
        <v>167</v>
      </c>
      <c r="C5" s="95"/>
      <c r="D5" s="95"/>
      <c r="E5" s="2" t="s">
        <v>3</v>
      </c>
      <c r="F5" s="1"/>
      <c r="G5" s="1"/>
      <c r="H5" s="1"/>
      <c r="I5" s="3"/>
    </row>
    <row r="6" spans="1:9" ht="30.75" customHeight="1">
      <c r="A6" s="1">
        <v>5</v>
      </c>
      <c r="B6" s="99" t="s">
        <v>166</v>
      </c>
      <c r="C6" s="95"/>
      <c r="D6" s="95"/>
      <c r="E6" s="2" t="s">
        <v>4</v>
      </c>
      <c r="F6" s="1"/>
      <c r="G6" s="1"/>
      <c r="H6" s="1"/>
      <c r="I6" s="3"/>
    </row>
    <row r="7" spans="1:9">
      <c r="A7" s="1">
        <v>6</v>
      </c>
      <c r="B7" s="95" t="s">
        <v>5</v>
      </c>
      <c r="C7" s="95"/>
      <c r="D7" s="1"/>
      <c r="E7" s="4">
        <v>2.75E-2</v>
      </c>
      <c r="F7" s="1"/>
      <c r="G7" s="1"/>
      <c r="H7" s="1"/>
      <c r="I7" s="3"/>
    </row>
    <row r="8" spans="1:9" ht="3" customHeight="1">
      <c r="A8" s="1"/>
      <c r="B8" s="5"/>
      <c r="C8" s="6"/>
      <c r="D8" s="1"/>
      <c r="E8" s="6"/>
      <c r="F8" s="1"/>
      <c r="G8" s="1"/>
      <c r="H8" s="1"/>
      <c r="I8" s="3"/>
    </row>
    <row r="9" spans="1:9" ht="4.5" hidden="1" customHeight="1">
      <c r="A9" s="7"/>
      <c r="B9" s="7"/>
      <c r="C9" s="5"/>
      <c r="D9" s="7"/>
      <c r="E9" s="5"/>
      <c r="F9" s="7"/>
      <c r="G9" s="7"/>
      <c r="H9" s="7"/>
      <c r="I9" s="8"/>
    </row>
    <row r="10" spans="1:9" ht="57" customHeight="1">
      <c r="A10" s="7" t="s">
        <v>6</v>
      </c>
      <c r="B10" s="7"/>
      <c r="C10" s="5" t="s">
        <v>2</v>
      </c>
      <c r="D10" s="7"/>
      <c r="E10" s="40" t="s">
        <v>7</v>
      </c>
      <c r="F10" s="7"/>
      <c r="G10" s="7" t="s">
        <v>1</v>
      </c>
      <c r="H10" s="7"/>
      <c r="I10" s="34" t="s">
        <v>8</v>
      </c>
    </row>
    <row r="13" spans="1:9">
      <c r="A13" s="9">
        <v>36526</v>
      </c>
      <c r="C13">
        <v>500</v>
      </c>
      <c r="I13">
        <v>500</v>
      </c>
    </row>
    <row r="14" spans="1:9">
      <c r="A14" s="9">
        <v>36557</v>
      </c>
      <c r="C14">
        <v>500</v>
      </c>
      <c r="I14" s="10">
        <f t="shared" ref="I14:I22" si="0">I13+500</f>
        <v>1000</v>
      </c>
    </row>
    <row r="15" spans="1:9">
      <c r="A15" s="9">
        <v>36586</v>
      </c>
      <c r="C15">
        <v>500</v>
      </c>
      <c r="I15" s="10">
        <f t="shared" si="0"/>
        <v>1500</v>
      </c>
    </row>
    <row r="16" spans="1:9">
      <c r="A16" s="9">
        <v>36617</v>
      </c>
      <c r="C16">
        <v>500</v>
      </c>
      <c r="I16" s="10">
        <f t="shared" si="0"/>
        <v>2000</v>
      </c>
    </row>
    <row r="17" spans="1:9">
      <c r="A17" s="9">
        <v>36647</v>
      </c>
      <c r="C17">
        <v>500</v>
      </c>
      <c r="I17" s="10">
        <f t="shared" si="0"/>
        <v>2500</v>
      </c>
    </row>
    <row r="18" spans="1:9">
      <c r="A18" s="9">
        <v>36678</v>
      </c>
      <c r="C18">
        <v>500</v>
      </c>
      <c r="I18" s="10">
        <f t="shared" si="0"/>
        <v>3000</v>
      </c>
    </row>
    <row r="19" spans="1:9">
      <c r="A19" s="9">
        <v>36708</v>
      </c>
      <c r="C19">
        <v>500</v>
      </c>
      <c r="I19" s="10">
        <f t="shared" si="0"/>
        <v>3500</v>
      </c>
    </row>
    <row r="20" spans="1:9">
      <c r="A20" s="9">
        <v>36739</v>
      </c>
      <c r="C20">
        <v>500</v>
      </c>
      <c r="I20" s="10">
        <f t="shared" si="0"/>
        <v>4000</v>
      </c>
    </row>
    <row r="21" spans="1:9">
      <c r="A21" s="9">
        <v>36770</v>
      </c>
      <c r="C21">
        <v>500</v>
      </c>
      <c r="I21" s="10">
        <f t="shared" si="0"/>
        <v>4500</v>
      </c>
    </row>
    <row r="22" spans="1:9">
      <c r="A22" s="9">
        <v>36800</v>
      </c>
      <c r="C22">
        <v>500</v>
      </c>
      <c r="I22" s="10">
        <f t="shared" si="0"/>
        <v>5000</v>
      </c>
    </row>
    <row r="23" spans="1:9">
      <c r="A23" s="9">
        <v>36831</v>
      </c>
      <c r="C23">
        <v>500</v>
      </c>
      <c r="E23">
        <v>500</v>
      </c>
      <c r="G23" s="11" t="s">
        <v>9</v>
      </c>
      <c r="I23">
        <v>5000</v>
      </c>
    </row>
    <row r="24" spans="1:9">
      <c r="A24" s="9">
        <v>36861</v>
      </c>
      <c r="C24">
        <v>500</v>
      </c>
      <c r="E24">
        <v>500</v>
      </c>
      <c r="G24" s="12" t="s">
        <v>10</v>
      </c>
      <c r="I24">
        <v>5000</v>
      </c>
    </row>
    <row r="25" spans="1:9">
      <c r="A25" s="9">
        <v>36892</v>
      </c>
      <c r="C25">
        <v>500</v>
      </c>
      <c r="E25">
        <v>500</v>
      </c>
      <c r="G25" s="11" t="s">
        <v>11</v>
      </c>
      <c r="I25">
        <v>5000</v>
      </c>
    </row>
    <row r="26" spans="1:9">
      <c r="A26" s="9">
        <v>36923</v>
      </c>
      <c r="C26">
        <v>500</v>
      </c>
      <c r="E26">
        <v>500</v>
      </c>
      <c r="G26" s="12" t="s">
        <v>12</v>
      </c>
      <c r="I26">
        <v>5000</v>
      </c>
    </row>
    <row r="27" spans="1:9">
      <c r="A27" s="9">
        <v>36951</v>
      </c>
      <c r="C27">
        <v>500</v>
      </c>
      <c r="E27">
        <v>500</v>
      </c>
      <c r="G27" s="11" t="s">
        <v>13</v>
      </c>
      <c r="I27">
        <v>5000</v>
      </c>
    </row>
    <row r="28" spans="1:9">
      <c r="A28" s="9">
        <v>36982</v>
      </c>
      <c r="C28">
        <v>500</v>
      </c>
      <c r="E28">
        <v>500</v>
      </c>
      <c r="G28" s="12" t="s">
        <v>14</v>
      </c>
      <c r="I28">
        <v>5000</v>
      </c>
    </row>
    <row r="29" spans="1:9">
      <c r="A29" s="9">
        <v>37012</v>
      </c>
      <c r="C29">
        <v>500</v>
      </c>
      <c r="E29">
        <v>500</v>
      </c>
      <c r="G29" s="11" t="s">
        <v>15</v>
      </c>
      <c r="I29">
        <v>5000</v>
      </c>
    </row>
    <row r="30" spans="1:9">
      <c r="A30" s="9">
        <v>37043</v>
      </c>
      <c r="C30">
        <v>500</v>
      </c>
      <c r="E30">
        <v>500</v>
      </c>
      <c r="G30" s="12" t="s">
        <v>16</v>
      </c>
      <c r="I30">
        <v>5000</v>
      </c>
    </row>
    <row r="31" spans="1:9">
      <c r="A31" s="9">
        <v>37073</v>
      </c>
      <c r="C31">
        <v>500</v>
      </c>
      <c r="E31">
        <v>500</v>
      </c>
      <c r="G31" s="11" t="s">
        <v>17</v>
      </c>
      <c r="I31">
        <v>5000</v>
      </c>
    </row>
    <row r="32" spans="1:9">
      <c r="A32" s="9">
        <v>37104</v>
      </c>
      <c r="C32">
        <v>500</v>
      </c>
      <c r="E32">
        <v>500</v>
      </c>
      <c r="G32" s="12" t="s">
        <v>18</v>
      </c>
      <c r="I32">
        <v>5000</v>
      </c>
    </row>
    <row r="33" spans="1:9">
      <c r="A33" s="9">
        <v>37135</v>
      </c>
      <c r="C33">
        <v>500</v>
      </c>
      <c r="E33">
        <v>500</v>
      </c>
      <c r="G33" s="11" t="s">
        <v>19</v>
      </c>
      <c r="I33">
        <v>4500</v>
      </c>
    </row>
    <row r="34" spans="1:9">
      <c r="A34" s="9">
        <v>37165</v>
      </c>
      <c r="C34">
        <v>500</v>
      </c>
      <c r="E34">
        <v>500</v>
      </c>
      <c r="G34" s="12" t="s">
        <v>20</v>
      </c>
      <c r="I34">
        <v>4000</v>
      </c>
    </row>
    <row r="35" spans="1:9">
      <c r="A35" s="9">
        <v>37196</v>
      </c>
      <c r="C35">
        <v>500</v>
      </c>
      <c r="E35">
        <v>500</v>
      </c>
      <c r="G35" s="11" t="s">
        <v>21</v>
      </c>
      <c r="I35">
        <v>3500</v>
      </c>
    </row>
    <row r="36" spans="1:9">
      <c r="A36" s="9">
        <v>37226</v>
      </c>
      <c r="C36">
        <v>500</v>
      </c>
      <c r="E36">
        <v>500</v>
      </c>
      <c r="G36" s="12" t="s">
        <v>22</v>
      </c>
      <c r="I36">
        <v>3000</v>
      </c>
    </row>
    <row r="37" spans="1:9">
      <c r="A37" s="9">
        <v>37257</v>
      </c>
      <c r="C37">
        <v>500</v>
      </c>
      <c r="E37">
        <v>500</v>
      </c>
      <c r="G37" s="11" t="s">
        <v>23</v>
      </c>
      <c r="I37">
        <v>2500</v>
      </c>
    </row>
    <row r="38" spans="1:9">
      <c r="A38" s="9">
        <v>37288</v>
      </c>
      <c r="C38">
        <v>500</v>
      </c>
      <c r="E38">
        <v>500</v>
      </c>
      <c r="G38" s="12" t="s">
        <v>24</v>
      </c>
      <c r="I38">
        <v>2000</v>
      </c>
    </row>
    <row r="39" spans="1:9">
      <c r="A39" s="9">
        <v>37316</v>
      </c>
      <c r="C39">
        <v>500</v>
      </c>
      <c r="E39">
        <v>500</v>
      </c>
      <c r="G39" s="11" t="s">
        <v>25</v>
      </c>
      <c r="I39">
        <v>1500</v>
      </c>
    </row>
    <row r="40" spans="1:9">
      <c r="A40" s="9">
        <v>37347</v>
      </c>
      <c r="C40">
        <v>500</v>
      </c>
      <c r="E40">
        <v>500</v>
      </c>
      <c r="G40" s="12" t="s">
        <v>26</v>
      </c>
      <c r="I40">
        <v>1000</v>
      </c>
    </row>
    <row r="41" spans="1:9">
      <c r="A41" s="9">
        <v>37377</v>
      </c>
      <c r="C41">
        <v>500</v>
      </c>
      <c r="E41">
        <v>500</v>
      </c>
      <c r="G41" s="11" t="s">
        <v>27</v>
      </c>
      <c r="I41">
        <v>500</v>
      </c>
    </row>
    <row r="42" spans="1:9">
      <c r="A42" s="9">
        <v>37408</v>
      </c>
      <c r="C42">
        <v>500</v>
      </c>
      <c r="E42">
        <v>500</v>
      </c>
      <c r="G42" s="12" t="s">
        <v>28</v>
      </c>
      <c r="I42">
        <v>0</v>
      </c>
    </row>
    <row r="44" spans="1:9">
      <c r="C44" s="13"/>
      <c r="D44" s="13"/>
      <c r="E44" s="13"/>
      <c r="F44" s="13"/>
      <c r="G44" s="13"/>
      <c r="H44" s="13"/>
      <c r="I44" s="13"/>
    </row>
    <row r="45" spans="1:9">
      <c r="C45" s="14">
        <f>SUM(C13:C44)</f>
        <v>15000</v>
      </c>
      <c r="D45" s="14"/>
      <c r="E45" s="15">
        <f>SUM(E23:E44)</f>
        <v>10000</v>
      </c>
      <c r="F45" s="14"/>
      <c r="G45" s="14"/>
      <c r="H45" s="14"/>
      <c r="I45" s="16">
        <f>SUM(I13:I44)</f>
        <v>100000</v>
      </c>
    </row>
    <row r="46" spans="1:9" ht="21" customHeight="1">
      <c r="C46" s="90" t="s">
        <v>168</v>
      </c>
      <c r="D46" s="90"/>
      <c r="E46" s="90"/>
      <c r="F46" s="92" t="s">
        <v>169</v>
      </c>
      <c r="G46" s="92"/>
      <c r="H46" s="92"/>
    </row>
    <row r="47" spans="1:9" ht="15.75" customHeight="1">
      <c r="C47" s="32"/>
      <c r="D47" s="32"/>
      <c r="E47" s="32"/>
      <c r="F47" s="93" t="s">
        <v>170</v>
      </c>
      <c r="G47" s="94"/>
      <c r="H47" s="94"/>
    </row>
    <row r="48" spans="1:9" ht="17.25" customHeight="1">
      <c r="C48" s="90" t="s">
        <v>29</v>
      </c>
      <c r="D48" s="90"/>
      <c r="E48" s="90"/>
      <c r="F48" s="10">
        <f>I45</f>
        <v>100000</v>
      </c>
      <c r="G48" s="18" t="s">
        <v>30</v>
      </c>
      <c r="H48" t="s">
        <v>31</v>
      </c>
      <c r="I48">
        <v>229</v>
      </c>
    </row>
    <row r="49" spans="3:8">
      <c r="D49" s="17"/>
      <c r="F49" s="19">
        <f>I45*2.75/1200</f>
        <v>229.16666666666666</v>
      </c>
    </row>
    <row r="50" spans="3:8">
      <c r="F50" s="17">
        <v>229</v>
      </c>
      <c r="H50" s="10">
        <f>I45*2.75/1200</f>
        <v>229.16666666666666</v>
      </c>
    </row>
    <row r="52" spans="3:8">
      <c r="C52" s="91" t="s">
        <v>32</v>
      </c>
      <c r="D52" s="91"/>
      <c r="E52" s="91"/>
      <c r="F52" s="20">
        <f>E45+F50</f>
        <v>10229</v>
      </c>
      <c r="G52" s="17"/>
    </row>
    <row r="53" spans="3:8">
      <c r="F53">
        <v>10229</v>
      </c>
    </row>
  </sheetData>
  <sheetProtection password="AD19" sheet="1" objects="1" scenarios="1" selectLockedCells="1" selectUnlockedCells="1"/>
  <mergeCells count="12">
    <mergeCell ref="B7:C7"/>
    <mergeCell ref="A1:I1"/>
    <mergeCell ref="B2:C2"/>
    <mergeCell ref="B3:C3"/>
    <mergeCell ref="B4:C4"/>
    <mergeCell ref="B5:D5"/>
    <mergeCell ref="B6:D6"/>
    <mergeCell ref="C48:E48"/>
    <mergeCell ref="C52:E52"/>
    <mergeCell ref="C46:E46"/>
    <mergeCell ref="F46:H46"/>
    <mergeCell ref="F47:H47"/>
  </mergeCells>
  <printOptions gridLines="1"/>
  <pageMargins left="1.7" right="0.2" top="0.75" bottom="0.75" header="0.3" footer="0.3"/>
  <pageSetup scale="80" orientation="portrait" horizontalDpi="0" verticalDpi="0" r:id="rId1"/>
  <headerFooter>
    <oddFooter>&amp;Cwww.johnsonasirservices.org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176"/>
  <sheetViews>
    <sheetView topLeftCell="A159" workbookViewId="0">
      <selection activeCell="G179" sqref="G179"/>
    </sheetView>
  </sheetViews>
  <sheetFormatPr defaultRowHeight="15"/>
  <cols>
    <col min="3" max="3" width="10.42578125" customWidth="1"/>
    <col min="5" max="5" width="2" bestFit="1" customWidth="1"/>
    <col min="11" max="11" width="4.28515625" customWidth="1"/>
  </cols>
  <sheetData>
    <row r="1" spans="1:22" ht="30.75" customHeight="1">
      <c r="A1" s="124" t="s">
        <v>198</v>
      </c>
      <c r="B1" s="125"/>
      <c r="C1" s="125"/>
      <c r="D1" s="125"/>
      <c r="E1" s="125"/>
      <c r="F1" s="125"/>
      <c r="G1" s="125"/>
      <c r="H1" s="125"/>
      <c r="I1" s="125"/>
      <c r="J1" s="126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2">
      <c r="B2" t="s">
        <v>181</v>
      </c>
      <c r="C2" t="s">
        <v>182</v>
      </c>
      <c r="D2">
        <v>21300</v>
      </c>
      <c r="F2" s="12" t="s">
        <v>33</v>
      </c>
      <c r="H2" s="52" t="s">
        <v>190</v>
      </c>
      <c r="I2" s="52"/>
      <c r="M2" s="13"/>
      <c r="N2" s="13"/>
      <c r="O2" s="13"/>
      <c r="P2" s="13"/>
      <c r="Q2" s="13"/>
      <c r="R2" s="63"/>
      <c r="S2" s="13"/>
      <c r="T2" s="13"/>
      <c r="U2" s="13"/>
      <c r="V2" s="13"/>
    </row>
    <row r="3" spans="1:22">
      <c r="B3" t="s">
        <v>34</v>
      </c>
      <c r="C3" t="s">
        <v>182</v>
      </c>
      <c r="D3">
        <v>28400</v>
      </c>
      <c r="F3" s="21">
        <v>31848</v>
      </c>
      <c r="H3" t="s">
        <v>191</v>
      </c>
      <c r="J3" t="s">
        <v>192</v>
      </c>
      <c r="M3" s="13"/>
      <c r="N3" s="13"/>
      <c r="O3" s="13"/>
      <c r="P3" s="13"/>
      <c r="Q3" s="13"/>
      <c r="R3" s="64"/>
      <c r="S3" s="13"/>
      <c r="T3" s="13"/>
      <c r="U3" s="13"/>
      <c r="V3" s="13"/>
    </row>
    <row r="4" spans="1:22">
      <c r="B4" t="s">
        <v>35</v>
      </c>
      <c r="C4" t="s">
        <v>182</v>
      </c>
      <c r="D4">
        <v>21300</v>
      </c>
      <c r="F4" s="12" t="s">
        <v>36</v>
      </c>
      <c r="H4" t="s">
        <v>191</v>
      </c>
      <c r="J4" t="s">
        <v>193</v>
      </c>
      <c r="M4" s="13"/>
      <c r="N4" s="13"/>
      <c r="O4" s="13"/>
      <c r="P4" s="13"/>
      <c r="Q4" s="13"/>
      <c r="R4" s="63"/>
      <c r="S4" s="13"/>
      <c r="T4" s="13"/>
      <c r="U4" s="13"/>
      <c r="V4" s="13"/>
    </row>
    <row r="5" spans="1:22">
      <c r="C5" t="s">
        <v>163</v>
      </c>
      <c r="D5" s="16">
        <f>SUM(D2:D4)</f>
        <v>71000</v>
      </c>
      <c r="E5" s="14"/>
      <c r="H5" t="s">
        <v>191</v>
      </c>
      <c r="J5" t="s">
        <v>194</v>
      </c>
      <c r="M5" s="13"/>
      <c r="N5" s="13"/>
      <c r="O5" s="13"/>
      <c r="P5" s="37"/>
      <c r="Q5" s="13"/>
      <c r="R5" s="13"/>
      <c r="S5" s="13"/>
      <c r="T5" s="13"/>
      <c r="U5" s="13"/>
      <c r="V5" s="13"/>
    </row>
    <row r="6" spans="1:22" ht="28.5" customHeight="1">
      <c r="B6" s="119" t="s">
        <v>184</v>
      </c>
      <c r="C6" s="119"/>
      <c r="D6" s="119"/>
      <c r="E6" s="119"/>
      <c r="F6" s="60" t="s">
        <v>183</v>
      </c>
      <c r="H6" s="68" t="s">
        <v>196</v>
      </c>
      <c r="I6" s="121" t="s">
        <v>197</v>
      </c>
      <c r="J6" s="121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>
      <c r="B7" s="120" t="s">
        <v>189</v>
      </c>
      <c r="C7" s="120"/>
      <c r="D7" s="120"/>
      <c r="F7" t="s">
        <v>185</v>
      </c>
      <c r="H7" t="s">
        <v>186</v>
      </c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22">
      <c r="F8" t="s">
        <v>187</v>
      </c>
      <c r="G8" s="22"/>
      <c r="H8" t="s">
        <v>188</v>
      </c>
      <c r="M8" s="13"/>
      <c r="N8" s="13"/>
      <c r="O8" s="13"/>
      <c r="P8" s="13"/>
      <c r="Q8" s="13"/>
      <c r="R8" s="13"/>
      <c r="S8" s="65"/>
      <c r="T8" s="13"/>
      <c r="U8" s="13"/>
      <c r="V8" s="13"/>
    </row>
    <row r="9" spans="1:22" ht="30" customHeight="1">
      <c r="A9" s="91"/>
      <c r="B9" s="107" t="s">
        <v>37</v>
      </c>
      <c r="C9" s="113" t="s">
        <v>199</v>
      </c>
      <c r="D9" s="110" t="s">
        <v>38</v>
      </c>
      <c r="E9" s="36"/>
      <c r="F9" s="113" t="s">
        <v>39</v>
      </c>
      <c r="G9" s="100" t="s">
        <v>195</v>
      </c>
      <c r="H9" s="116">
        <v>0.08</v>
      </c>
      <c r="I9" s="122"/>
      <c r="J9" s="116">
        <v>0.09</v>
      </c>
      <c r="K9" s="91"/>
      <c r="L9" s="91"/>
      <c r="M9" s="13"/>
      <c r="N9" s="63"/>
      <c r="O9" s="13"/>
      <c r="P9" s="66"/>
      <c r="Q9" s="13"/>
      <c r="R9" s="67"/>
      <c r="S9" s="105"/>
      <c r="T9" s="13"/>
      <c r="U9" s="13"/>
      <c r="V9" s="13"/>
    </row>
    <row r="10" spans="1:22" ht="26.25" customHeight="1">
      <c r="A10" s="91"/>
      <c r="B10" s="108"/>
      <c r="C10" s="114"/>
      <c r="D10" s="111"/>
      <c r="E10" s="13"/>
      <c r="F10" s="114"/>
      <c r="G10" s="101"/>
      <c r="H10" s="117"/>
      <c r="I10" s="123"/>
      <c r="J10" s="117"/>
      <c r="K10" s="91"/>
      <c r="L10" s="91"/>
      <c r="M10" s="13"/>
      <c r="N10" s="13"/>
      <c r="O10" s="13"/>
      <c r="P10" s="13"/>
      <c r="Q10" s="13"/>
      <c r="R10" s="13"/>
      <c r="S10" s="105"/>
      <c r="T10" s="38"/>
      <c r="U10" s="13"/>
      <c r="V10" s="38"/>
    </row>
    <row r="11" spans="1:22" ht="3" customHeight="1">
      <c r="A11" s="91"/>
      <c r="B11" s="109"/>
      <c r="C11" s="39"/>
      <c r="D11" s="112"/>
      <c r="E11" s="39"/>
      <c r="F11" s="115"/>
      <c r="G11" s="102"/>
      <c r="H11" s="118"/>
      <c r="I11" s="39"/>
      <c r="J11" s="118"/>
      <c r="M11" s="13"/>
      <c r="N11" s="13"/>
      <c r="O11" s="13"/>
      <c r="P11" s="13"/>
      <c r="Q11" s="13"/>
      <c r="R11" s="13"/>
      <c r="S11" s="105"/>
      <c r="T11" s="38"/>
      <c r="U11" s="13"/>
      <c r="V11" s="38"/>
    </row>
    <row r="12" spans="1:22">
      <c r="A12">
        <v>1</v>
      </c>
      <c r="B12" s="9">
        <v>32051</v>
      </c>
      <c r="G12" s="23"/>
      <c r="H12">
        <v>21300</v>
      </c>
    </row>
    <row r="13" spans="1:22">
      <c r="A13">
        <v>2</v>
      </c>
      <c r="B13" s="9">
        <v>32082</v>
      </c>
      <c r="G13" s="23"/>
      <c r="H13">
        <v>21300</v>
      </c>
    </row>
    <row r="14" spans="1:22">
      <c r="A14">
        <v>3</v>
      </c>
      <c r="B14" s="9">
        <v>32112</v>
      </c>
      <c r="G14" s="23"/>
      <c r="H14">
        <v>49700</v>
      </c>
    </row>
    <row r="15" spans="1:22">
      <c r="A15">
        <v>4</v>
      </c>
      <c r="B15" s="9">
        <v>32143</v>
      </c>
      <c r="G15" s="23"/>
      <c r="H15">
        <v>49700</v>
      </c>
    </row>
    <row r="16" spans="1:22">
      <c r="A16">
        <v>5</v>
      </c>
      <c r="B16" s="9">
        <v>32174</v>
      </c>
      <c r="G16" s="23"/>
      <c r="H16">
        <v>49700</v>
      </c>
    </row>
    <row r="17" spans="1:10">
      <c r="A17">
        <v>6</v>
      </c>
      <c r="B17" s="9">
        <v>32203</v>
      </c>
      <c r="G17" s="23"/>
      <c r="H17">
        <v>49700</v>
      </c>
    </row>
    <row r="18" spans="1:10">
      <c r="A18">
        <v>7</v>
      </c>
      <c r="B18" s="9">
        <v>32234</v>
      </c>
      <c r="G18" s="23"/>
      <c r="H18">
        <v>49700</v>
      </c>
    </row>
    <row r="19" spans="1:10">
      <c r="A19">
        <v>8</v>
      </c>
      <c r="B19" s="9">
        <v>32264</v>
      </c>
      <c r="G19" s="23"/>
      <c r="H19">
        <v>50000</v>
      </c>
      <c r="J19">
        <v>21000</v>
      </c>
    </row>
    <row r="20" spans="1:10">
      <c r="A20">
        <v>9</v>
      </c>
      <c r="B20" s="9">
        <v>32295</v>
      </c>
      <c r="G20" s="23"/>
      <c r="H20">
        <v>50000</v>
      </c>
      <c r="J20">
        <v>21000</v>
      </c>
    </row>
    <row r="21" spans="1:10">
      <c r="A21">
        <v>10</v>
      </c>
      <c r="B21" s="9">
        <v>32325</v>
      </c>
      <c r="G21" s="23"/>
      <c r="H21">
        <v>50000</v>
      </c>
      <c r="J21">
        <v>21000</v>
      </c>
    </row>
    <row r="22" spans="1:10">
      <c r="A22">
        <v>11</v>
      </c>
      <c r="B22" s="9">
        <v>32356</v>
      </c>
      <c r="G22" s="23"/>
      <c r="H22">
        <v>50000</v>
      </c>
      <c r="J22">
        <v>21000</v>
      </c>
    </row>
    <row r="23" spans="1:10">
      <c r="A23">
        <v>12</v>
      </c>
      <c r="B23" s="9">
        <v>32387</v>
      </c>
      <c r="G23" s="23"/>
      <c r="H23">
        <v>50000</v>
      </c>
      <c r="J23">
        <v>21000</v>
      </c>
    </row>
    <row r="24" spans="1:10">
      <c r="A24">
        <v>13</v>
      </c>
      <c r="B24" s="9">
        <v>32417</v>
      </c>
      <c r="G24" s="23"/>
      <c r="H24">
        <v>50000</v>
      </c>
      <c r="J24">
        <v>21000</v>
      </c>
    </row>
    <row r="25" spans="1:10">
      <c r="A25">
        <v>14</v>
      </c>
      <c r="B25" s="9">
        <v>32448</v>
      </c>
      <c r="G25" s="23"/>
      <c r="H25">
        <v>50000</v>
      </c>
      <c r="J25">
        <v>21000</v>
      </c>
    </row>
    <row r="26" spans="1:10">
      <c r="A26">
        <v>15</v>
      </c>
      <c r="B26" s="9">
        <v>32478</v>
      </c>
      <c r="G26" s="23"/>
      <c r="H26">
        <v>50000</v>
      </c>
      <c r="J26">
        <v>21000</v>
      </c>
    </row>
    <row r="27" spans="1:10">
      <c r="A27">
        <v>16</v>
      </c>
      <c r="B27" s="9">
        <v>32509</v>
      </c>
      <c r="G27" s="23"/>
      <c r="H27">
        <v>50000</v>
      </c>
      <c r="J27">
        <v>21000</v>
      </c>
    </row>
    <row r="28" spans="1:10">
      <c r="A28">
        <v>17</v>
      </c>
      <c r="B28" s="9">
        <v>32540</v>
      </c>
      <c r="G28" s="23"/>
      <c r="H28">
        <v>50000</v>
      </c>
      <c r="J28">
        <v>21000</v>
      </c>
    </row>
    <row r="29" spans="1:10">
      <c r="A29" s="61">
        <v>18</v>
      </c>
      <c r="B29" s="62">
        <v>32568</v>
      </c>
      <c r="C29" s="12" t="s">
        <v>40</v>
      </c>
      <c r="D29">
        <v>580</v>
      </c>
      <c r="G29" s="25">
        <v>580</v>
      </c>
      <c r="H29">
        <v>50000</v>
      </c>
      <c r="J29">
        <v>21000</v>
      </c>
    </row>
    <row r="30" spans="1:10">
      <c r="B30" s="9">
        <v>32599</v>
      </c>
      <c r="C30" s="12" t="s">
        <v>41</v>
      </c>
      <c r="D30">
        <v>580</v>
      </c>
      <c r="G30" s="26">
        <f t="shared" ref="G30:G76" si="0">G29+D30</f>
        <v>1160</v>
      </c>
      <c r="H30">
        <v>50000</v>
      </c>
      <c r="J30">
        <v>21000</v>
      </c>
    </row>
    <row r="31" spans="1:10">
      <c r="B31" s="9">
        <v>32629</v>
      </c>
      <c r="C31" s="12" t="s">
        <v>42</v>
      </c>
      <c r="D31">
        <v>580</v>
      </c>
      <c r="G31" s="27">
        <f t="shared" si="0"/>
        <v>1740</v>
      </c>
      <c r="H31">
        <v>50000</v>
      </c>
      <c r="J31">
        <v>21000</v>
      </c>
    </row>
    <row r="32" spans="1:10">
      <c r="B32" s="9">
        <v>32660</v>
      </c>
      <c r="C32" s="12" t="s">
        <v>43</v>
      </c>
      <c r="D32">
        <v>580</v>
      </c>
      <c r="G32" s="27">
        <f t="shared" si="0"/>
        <v>2320</v>
      </c>
      <c r="H32">
        <v>50000</v>
      </c>
      <c r="J32">
        <v>21000</v>
      </c>
    </row>
    <row r="33" spans="2:10">
      <c r="B33" s="9">
        <v>32690</v>
      </c>
      <c r="C33" s="12" t="s">
        <v>44</v>
      </c>
      <c r="D33">
        <v>580</v>
      </c>
      <c r="G33" s="27">
        <f t="shared" si="0"/>
        <v>2900</v>
      </c>
      <c r="H33">
        <v>50000</v>
      </c>
      <c r="J33">
        <v>21000</v>
      </c>
    </row>
    <row r="34" spans="2:10">
      <c r="B34" s="9">
        <v>32721</v>
      </c>
      <c r="C34" s="12" t="s">
        <v>45</v>
      </c>
      <c r="D34">
        <v>580</v>
      </c>
      <c r="G34" s="27">
        <f t="shared" si="0"/>
        <v>3480</v>
      </c>
      <c r="H34">
        <v>50000</v>
      </c>
      <c r="J34">
        <v>21000</v>
      </c>
    </row>
    <row r="35" spans="2:10">
      <c r="B35" s="9">
        <v>32752</v>
      </c>
      <c r="C35" s="12" t="s">
        <v>46</v>
      </c>
      <c r="D35">
        <v>580</v>
      </c>
      <c r="G35" s="27">
        <f t="shared" si="0"/>
        <v>4060</v>
      </c>
      <c r="H35">
        <v>50000</v>
      </c>
      <c r="J35">
        <v>21000</v>
      </c>
    </row>
    <row r="36" spans="2:10">
      <c r="B36" s="9">
        <v>32782</v>
      </c>
      <c r="C36" s="12" t="s">
        <v>47</v>
      </c>
      <c r="D36">
        <v>580</v>
      </c>
      <c r="G36" s="27">
        <f t="shared" si="0"/>
        <v>4640</v>
      </c>
      <c r="H36">
        <v>50000</v>
      </c>
      <c r="J36">
        <v>21000</v>
      </c>
    </row>
    <row r="37" spans="2:10">
      <c r="B37" s="9">
        <v>32813</v>
      </c>
      <c r="C37" s="12" t="s">
        <v>48</v>
      </c>
      <c r="D37">
        <v>580</v>
      </c>
      <c r="G37" s="27">
        <f t="shared" si="0"/>
        <v>5220</v>
      </c>
      <c r="H37">
        <v>50000</v>
      </c>
      <c r="J37">
        <v>21000</v>
      </c>
    </row>
    <row r="38" spans="2:10">
      <c r="B38" s="9">
        <v>32843</v>
      </c>
      <c r="C38" s="12" t="s">
        <v>49</v>
      </c>
      <c r="D38">
        <v>580</v>
      </c>
      <c r="G38" s="27">
        <f t="shared" si="0"/>
        <v>5800</v>
      </c>
      <c r="H38">
        <v>50000</v>
      </c>
      <c r="J38">
        <v>21000</v>
      </c>
    </row>
    <row r="39" spans="2:10">
      <c r="B39" s="9">
        <v>32874</v>
      </c>
      <c r="C39" s="12" t="s">
        <v>50</v>
      </c>
      <c r="D39">
        <v>580</v>
      </c>
      <c r="G39" s="27">
        <f t="shared" si="0"/>
        <v>6380</v>
      </c>
      <c r="H39">
        <v>50000</v>
      </c>
      <c r="J39">
        <v>21000</v>
      </c>
    </row>
    <row r="40" spans="2:10">
      <c r="B40" s="9">
        <v>32905</v>
      </c>
      <c r="C40" s="12" t="s">
        <v>51</v>
      </c>
      <c r="D40">
        <v>580</v>
      </c>
      <c r="G40" s="27">
        <f t="shared" si="0"/>
        <v>6960</v>
      </c>
      <c r="H40">
        <v>50000</v>
      </c>
      <c r="J40">
        <v>21000</v>
      </c>
    </row>
    <row r="41" spans="2:10">
      <c r="B41" s="9">
        <v>32933</v>
      </c>
      <c r="C41" s="12" t="s">
        <v>52</v>
      </c>
      <c r="D41">
        <v>580</v>
      </c>
      <c r="G41" s="27">
        <f t="shared" si="0"/>
        <v>7540</v>
      </c>
      <c r="H41">
        <v>50000</v>
      </c>
      <c r="J41">
        <v>21000</v>
      </c>
    </row>
    <row r="42" spans="2:10">
      <c r="B42" s="9">
        <v>32964</v>
      </c>
      <c r="C42" s="12" t="s">
        <v>53</v>
      </c>
      <c r="D42">
        <v>580</v>
      </c>
      <c r="G42" s="27">
        <f t="shared" si="0"/>
        <v>8120</v>
      </c>
      <c r="H42">
        <v>50000</v>
      </c>
      <c r="J42">
        <v>21000</v>
      </c>
    </row>
    <row r="43" spans="2:10">
      <c r="B43" s="9">
        <v>32994</v>
      </c>
      <c r="C43" s="12" t="s">
        <v>54</v>
      </c>
      <c r="D43">
        <v>580</v>
      </c>
      <c r="G43" s="27">
        <f t="shared" si="0"/>
        <v>8700</v>
      </c>
      <c r="H43">
        <v>50000</v>
      </c>
      <c r="J43">
        <v>21000</v>
      </c>
    </row>
    <row r="44" spans="2:10">
      <c r="B44" s="9">
        <v>33025</v>
      </c>
      <c r="C44" s="12" t="s">
        <v>55</v>
      </c>
      <c r="D44">
        <v>580</v>
      </c>
      <c r="G44" s="27">
        <f t="shared" si="0"/>
        <v>9280</v>
      </c>
      <c r="H44">
        <v>50000</v>
      </c>
      <c r="J44">
        <v>21000</v>
      </c>
    </row>
    <row r="45" spans="2:10">
      <c r="B45" s="9">
        <v>33055</v>
      </c>
      <c r="C45" s="12" t="s">
        <v>56</v>
      </c>
      <c r="D45">
        <v>580</v>
      </c>
      <c r="G45" s="27">
        <f t="shared" si="0"/>
        <v>9860</v>
      </c>
      <c r="H45">
        <v>50000</v>
      </c>
      <c r="J45">
        <v>21000</v>
      </c>
    </row>
    <row r="46" spans="2:10">
      <c r="B46" s="9">
        <v>33086</v>
      </c>
      <c r="C46" s="12" t="s">
        <v>57</v>
      </c>
      <c r="D46">
        <v>580</v>
      </c>
      <c r="G46" s="27">
        <f t="shared" si="0"/>
        <v>10440</v>
      </c>
      <c r="H46">
        <v>50000</v>
      </c>
      <c r="J46">
        <v>21000</v>
      </c>
    </row>
    <row r="47" spans="2:10">
      <c r="B47" s="9">
        <v>33117</v>
      </c>
      <c r="C47" s="12" t="s">
        <v>58</v>
      </c>
      <c r="D47">
        <v>580</v>
      </c>
      <c r="G47" s="27">
        <f t="shared" si="0"/>
        <v>11020</v>
      </c>
      <c r="H47">
        <v>50000</v>
      </c>
      <c r="J47">
        <v>21000</v>
      </c>
    </row>
    <row r="48" spans="2:10">
      <c r="B48" s="9">
        <v>33147</v>
      </c>
      <c r="C48" s="12" t="s">
        <v>59</v>
      </c>
      <c r="D48">
        <v>580</v>
      </c>
      <c r="G48" s="27">
        <f t="shared" si="0"/>
        <v>11600</v>
      </c>
      <c r="H48">
        <v>50000</v>
      </c>
      <c r="J48">
        <v>21000</v>
      </c>
    </row>
    <row r="49" spans="2:10">
      <c r="B49" s="9">
        <v>33178</v>
      </c>
      <c r="C49" s="12" t="s">
        <v>60</v>
      </c>
      <c r="D49">
        <v>580</v>
      </c>
      <c r="G49" s="27">
        <f t="shared" si="0"/>
        <v>12180</v>
      </c>
      <c r="H49">
        <v>50000</v>
      </c>
      <c r="J49">
        <v>21000</v>
      </c>
    </row>
    <row r="50" spans="2:10">
      <c r="B50" s="9">
        <v>33208</v>
      </c>
      <c r="C50" s="12" t="s">
        <v>61</v>
      </c>
      <c r="D50">
        <v>580</v>
      </c>
      <c r="G50" s="27">
        <f t="shared" si="0"/>
        <v>12760</v>
      </c>
      <c r="H50">
        <v>50000</v>
      </c>
      <c r="J50">
        <v>21000</v>
      </c>
    </row>
    <row r="51" spans="2:10">
      <c r="B51" s="9">
        <v>33239</v>
      </c>
      <c r="C51" s="12" t="s">
        <v>62</v>
      </c>
      <c r="D51">
        <v>580</v>
      </c>
      <c r="G51" s="27">
        <f t="shared" si="0"/>
        <v>13340</v>
      </c>
      <c r="H51">
        <v>50000</v>
      </c>
      <c r="J51">
        <v>21000</v>
      </c>
    </row>
    <row r="52" spans="2:10">
      <c r="B52" s="9">
        <v>33270</v>
      </c>
      <c r="C52" s="12" t="s">
        <v>63</v>
      </c>
      <c r="D52">
        <v>580</v>
      </c>
      <c r="G52" s="27">
        <f t="shared" si="0"/>
        <v>13920</v>
      </c>
      <c r="H52">
        <v>50000</v>
      </c>
      <c r="J52">
        <v>21000</v>
      </c>
    </row>
    <row r="53" spans="2:10">
      <c r="B53" s="9">
        <v>33298</v>
      </c>
      <c r="C53" s="12" t="s">
        <v>64</v>
      </c>
      <c r="D53">
        <v>580</v>
      </c>
      <c r="G53" s="27">
        <f t="shared" si="0"/>
        <v>14500</v>
      </c>
      <c r="H53">
        <v>50000</v>
      </c>
      <c r="J53">
        <v>21000</v>
      </c>
    </row>
    <row r="54" spans="2:10">
      <c r="B54" s="9">
        <v>33329</v>
      </c>
      <c r="C54" s="12" t="s">
        <v>65</v>
      </c>
      <c r="D54">
        <v>580</v>
      </c>
      <c r="G54" s="27">
        <f t="shared" si="0"/>
        <v>15080</v>
      </c>
      <c r="H54">
        <v>50000</v>
      </c>
      <c r="J54">
        <v>21000</v>
      </c>
    </row>
    <row r="55" spans="2:10">
      <c r="B55" s="9">
        <v>33359</v>
      </c>
      <c r="C55" s="12" t="s">
        <v>66</v>
      </c>
      <c r="D55">
        <v>580</v>
      </c>
      <c r="G55" s="27">
        <f t="shared" si="0"/>
        <v>15660</v>
      </c>
      <c r="H55">
        <v>50000</v>
      </c>
      <c r="J55">
        <v>21000</v>
      </c>
    </row>
    <row r="56" spans="2:10">
      <c r="B56" s="9">
        <v>33390</v>
      </c>
      <c r="C56" s="12" t="s">
        <v>67</v>
      </c>
      <c r="D56">
        <v>580</v>
      </c>
      <c r="G56" s="27">
        <f t="shared" si="0"/>
        <v>16240</v>
      </c>
      <c r="H56">
        <v>50000</v>
      </c>
      <c r="J56">
        <v>21000</v>
      </c>
    </row>
    <row r="57" spans="2:10">
      <c r="B57" s="9">
        <v>33420</v>
      </c>
      <c r="C57" s="12" t="s">
        <v>68</v>
      </c>
      <c r="D57">
        <v>580</v>
      </c>
      <c r="G57" s="27">
        <f t="shared" si="0"/>
        <v>16820</v>
      </c>
      <c r="H57">
        <v>50000</v>
      </c>
      <c r="J57">
        <v>21000</v>
      </c>
    </row>
    <row r="58" spans="2:10">
      <c r="B58" s="9">
        <v>33451</v>
      </c>
      <c r="C58" s="12" t="s">
        <v>69</v>
      </c>
      <c r="D58">
        <v>580</v>
      </c>
      <c r="G58" s="27">
        <f t="shared" si="0"/>
        <v>17400</v>
      </c>
      <c r="H58">
        <v>50000</v>
      </c>
      <c r="J58">
        <v>21000</v>
      </c>
    </row>
    <row r="59" spans="2:10">
      <c r="B59" s="9">
        <v>33482</v>
      </c>
      <c r="C59" s="12" t="s">
        <v>70</v>
      </c>
      <c r="D59">
        <v>580</v>
      </c>
      <c r="G59" s="27">
        <f t="shared" si="0"/>
        <v>17980</v>
      </c>
      <c r="H59">
        <v>50000</v>
      </c>
      <c r="J59">
        <v>21000</v>
      </c>
    </row>
    <row r="60" spans="2:10">
      <c r="B60" s="9">
        <v>33512</v>
      </c>
      <c r="C60" s="12" t="s">
        <v>71</v>
      </c>
      <c r="D60">
        <v>580</v>
      </c>
      <c r="G60" s="27">
        <f t="shared" si="0"/>
        <v>18560</v>
      </c>
      <c r="H60">
        <v>50000</v>
      </c>
      <c r="J60">
        <v>21000</v>
      </c>
    </row>
    <row r="61" spans="2:10">
      <c r="B61" s="9">
        <v>33543</v>
      </c>
      <c r="C61" s="12" t="s">
        <v>72</v>
      </c>
      <c r="D61">
        <v>580</v>
      </c>
      <c r="G61" s="27">
        <f t="shared" si="0"/>
        <v>19140</v>
      </c>
      <c r="H61">
        <v>50000</v>
      </c>
      <c r="J61">
        <v>21000</v>
      </c>
    </row>
    <row r="62" spans="2:10">
      <c r="B62" s="9">
        <v>33573</v>
      </c>
      <c r="C62" s="12" t="s">
        <v>73</v>
      </c>
      <c r="D62">
        <v>580</v>
      </c>
      <c r="G62" s="27">
        <f t="shared" si="0"/>
        <v>19720</v>
      </c>
      <c r="H62">
        <v>50000</v>
      </c>
      <c r="J62">
        <v>21000</v>
      </c>
    </row>
    <row r="63" spans="2:10">
      <c r="B63" s="9">
        <v>33604</v>
      </c>
      <c r="C63" s="12" t="s">
        <v>74</v>
      </c>
      <c r="D63">
        <v>580</v>
      </c>
      <c r="G63" s="27">
        <f t="shared" si="0"/>
        <v>20300</v>
      </c>
      <c r="H63">
        <v>50000</v>
      </c>
      <c r="J63">
        <v>21000</v>
      </c>
    </row>
    <row r="64" spans="2:10">
      <c r="B64" s="9">
        <v>33635</v>
      </c>
      <c r="C64" s="12" t="s">
        <v>75</v>
      </c>
      <c r="D64">
        <v>580</v>
      </c>
      <c r="G64" s="27">
        <f t="shared" si="0"/>
        <v>20880</v>
      </c>
      <c r="H64">
        <v>50000</v>
      </c>
      <c r="J64">
        <v>21000</v>
      </c>
    </row>
    <row r="65" spans="2:10">
      <c r="B65" s="9">
        <v>33664</v>
      </c>
      <c r="C65" s="12" t="s">
        <v>76</v>
      </c>
      <c r="D65">
        <v>580</v>
      </c>
      <c r="G65" s="27">
        <f t="shared" si="0"/>
        <v>21460</v>
      </c>
      <c r="H65">
        <v>50000</v>
      </c>
      <c r="J65">
        <v>21000</v>
      </c>
    </row>
    <row r="66" spans="2:10">
      <c r="B66" s="9">
        <v>33695</v>
      </c>
      <c r="C66" s="12" t="s">
        <v>77</v>
      </c>
      <c r="D66">
        <v>580</v>
      </c>
      <c r="G66" s="27">
        <f t="shared" si="0"/>
        <v>22040</v>
      </c>
      <c r="H66">
        <v>50000</v>
      </c>
      <c r="J66">
        <v>21000</v>
      </c>
    </row>
    <row r="67" spans="2:10">
      <c r="B67" s="9">
        <v>33725</v>
      </c>
      <c r="C67" s="12" t="s">
        <v>78</v>
      </c>
      <c r="D67">
        <v>580</v>
      </c>
      <c r="G67" s="27">
        <f t="shared" si="0"/>
        <v>22620</v>
      </c>
      <c r="H67">
        <v>50000</v>
      </c>
      <c r="J67">
        <v>21000</v>
      </c>
    </row>
    <row r="68" spans="2:10">
      <c r="B68" s="9">
        <v>33756</v>
      </c>
      <c r="C68" s="12" t="s">
        <v>79</v>
      </c>
      <c r="D68">
        <v>580</v>
      </c>
      <c r="G68" s="27">
        <f t="shared" si="0"/>
        <v>23200</v>
      </c>
      <c r="H68">
        <v>50000</v>
      </c>
      <c r="J68">
        <v>21000</v>
      </c>
    </row>
    <row r="69" spans="2:10">
      <c r="B69" s="9">
        <v>33786</v>
      </c>
      <c r="C69" s="12" t="s">
        <v>80</v>
      </c>
      <c r="D69">
        <v>580</v>
      </c>
      <c r="G69" s="27">
        <f t="shared" si="0"/>
        <v>23780</v>
      </c>
      <c r="H69">
        <v>50000</v>
      </c>
      <c r="J69">
        <v>21000</v>
      </c>
    </row>
    <row r="70" spans="2:10">
      <c r="B70" s="9">
        <v>33817</v>
      </c>
      <c r="C70" s="12" t="s">
        <v>81</v>
      </c>
      <c r="D70">
        <v>580</v>
      </c>
      <c r="G70" s="27">
        <f t="shared" si="0"/>
        <v>24360</v>
      </c>
      <c r="H70">
        <v>50000</v>
      </c>
      <c r="J70">
        <v>21000</v>
      </c>
    </row>
    <row r="71" spans="2:10">
      <c r="B71" s="9">
        <v>33848</v>
      </c>
      <c r="C71" s="12" t="s">
        <v>82</v>
      </c>
      <c r="D71">
        <v>580</v>
      </c>
      <c r="G71" s="27">
        <f t="shared" si="0"/>
        <v>24940</v>
      </c>
      <c r="H71">
        <v>50000</v>
      </c>
      <c r="J71">
        <v>21000</v>
      </c>
    </row>
    <row r="72" spans="2:10">
      <c r="B72" s="9">
        <v>33878</v>
      </c>
      <c r="C72" s="12" t="s">
        <v>83</v>
      </c>
      <c r="D72">
        <v>580</v>
      </c>
      <c r="G72" s="27">
        <f t="shared" si="0"/>
        <v>25520</v>
      </c>
      <c r="H72">
        <v>50000</v>
      </c>
      <c r="J72">
        <v>21000</v>
      </c>
    </row>
    <row r="73" spans="2:10">
      <c r="B73" s="9">
        <v>33909</v>
      </c>
      <c r="C73" s="12" t="s">
        <v>84</v>
      </c>
      <c r="D73">
        <v>580</v>
      </c>
      <c r="G73" s="27">
        <f t="shared" si="0"/>
        <v>26100</v>
      </c>
      <c r="H73">
        <v>50000</v>
      </c>
      <c r="J73">
        <v>21000</v>
      </c>
    </row>
    <row r="74" spans="2:10">
      <c r="B74" s="9">
        <v>33939</v>
      </c>
      <c r="C74" s="12" t="s">
        <v>85</v>
      </c>
      <c r="D74">
        <v>580</v>
      </c>
      <c r="G74" s="27">
        <f t="shared" si="0"/>
        <v>26680</v>
      </c>
      <c r="H74">
        <v>50000</v>
      </c>
      <c r="J74">
        <v>21000</v>
      </c>
    </row>
    <row r="75" spans="2:10">
      <c r="B75" s="9">
        <v>33970</v>
      </c>
      <c r="C75" s="12" t="s">
        <v>86</v>
      </c>
      <c r="D75">
        <v>580</v>
      </c>
      <c r="G75" s="27">
        <f t="shared" si="0"/>
        <v>27260</v>
      </c>
      <c r="H75">
        <v>50000</v>
      </c>
      <c r="J75">
        <v>21000</v>
      </c>
    </row>
    <row r="76" spans="2:10">
      <c r="B76" s="9">
        <v>34001</v>
      </c>
      <c r="C76" s="12" t="s">
        <v>87</v>
      </c>
      <c r="D76">
        <v>580</v>
      </c>
      <c r="F76">
        <v>4640</v>
      </c>
      <c r="G76" s="27">
        <f t="shared" si="0"/>
        <v>27840</v>
      </c>
      <c r="H76">
        <v>50000</v>
      </c>
      <c r="J76">
        <v>21000</v>
      </c>
    </row>
    <row r="77" spans="2:10">
      <c r="B77" s="9">
        <v>34029</v>
      </c>
      <c r="C77" s="12" t="s">
        <v>88</v>
      </c>
      <c r="D77">
        <v>580</v>
      </c>
      <c r="G77" s="26">
        <f>G76-F76+D76</f>
        <v>23780</v>
      </c>
      <c r="H77">
        <v>50000</v>
      </c>
      <c r="J77" s="20">
        <f t="shared" ref="J77:J112" si="1">J76-F76</f>
        <v>16360</v>
      </c>
    </row>
    <row r="78" spans="2:10">
      <c r="B78" s="9">
        <v>34060</v>
      </c>
      <c r="C78" s="12" t="s">
        <v>89</v>
      </c>
      <c r="D78">
        <v>580</v>
      </c>
      <c r="G78" s="27">
        <f t="shared" ref="G78:G100" si="2">G77+D78</f>
        <v>24360</v>
      </c>
      <c r="H78">
        <v>50000</v>
      </c>
      <c r="J78" s="10">
        <f t="shared" si="1"/>
        <v>16360</v>
      </c>
    </row>
    <row r="79" spans="2:10">
      <c r="B79" s="9">
        <v>34090</v>
      </c>
      <c r="C79" s="12" t="s">
        <v>90</v>
      </c>
      <c r="D79">
        <v>580</v>
      </c>
      <c r="G79" s="27">
        <f t="shared" si="2"/>
        <v>24940</v>
      </c>
      <c r="H79">
        <v>50000</v>
      </c>
      <c r="J79" s="10">
        <f t="shared" si="1"/>
        <v>16360</v>
      </c>
    </row>
    <row r="80" spans="2:10">
      <c r="B80" s="9">
        <v>34121</v>
      </c>
      <c r="C80" s="12" t="s">
        <v>91</v>
      </c>
      <c r="D80">
        <v>580</v>
      </c>
      <c r="G80" s="27">
        <f t="shared" si="2"/>
        <v>25520</v>
      </c>
      <c r="H80">
        <v>50000</v>
      </c>
      <c r="J80" s="10">
        <f t="shared" si="1"/>
        <v>16360</v>
      </c>
    </row>
    <row r="81" spans="2:10">
      <c r="B81" s="9">
        <v>34151</v>
      </c>
      <c r="C81" s="12" t="s">
        <v>92</v>
      </c>
      <c r="D81">
        <v>580</v>
      </c>
      <c r="G81" s="27">
        <f t="shared" si="2"/>
        <v>26100</v>
      </c>
      <c r="H81">
        <v>50000</v>
      </c>
      <c r="J81" s="10">
        <f t="shared" si="1"/>
        <v>16360</v>
      </c>
    </row>
    <row r="82" spans="2:10">
      <c r="B82" s="9">
        <v>34182</v>
      </c>
      <c r="C82" s="12" t="s">
        <v>93</v>
      </c>
      <c r="D82">
        <v>580</v>
      </c>
      <c r="G82" s="27">
        <f t="shared" si="2"/>
        <v>26680</v>
      </c>
      <c r="H82">
        <v>50000</v>
      </c>
      <c r="J82" s="10">
        <f t="shared" si="1"/>
        <v>16360</v>
      </c>
    </row>
    <row r="83" spans="2:10">
      <c r="B83" s="9">
        <v>34213</v>
      </c>
      <c r="C83" s="12" t="s">
        <v>94</v>
      </c>
      <c r="D83">
        <v>580</v>
      </c>
      <c r="G83" s="27">
        <f t="shared" si="2"/>
        <v>27260</v>
      </c>
      <c r="H83">
        <v>50000</v>
      </c>
      <c r="J83" s="10">
        <f t="shared" si="1"/>
        <v>16360</v>
      </c>
    </row>
    <row r="84" spans="2:10">
      <c r="B84" s="9">
        <v>34243</v>
      </c>
      <c r="C84" s="12" t="s">
        <v>95</v>
      </c>
      <c r="D84">
        <v>580</v>
      </c>
      <c r="G84" s="27">
        <f t="shared" si="2"/>
        <v>27840</v>
      </c>
      <c r="H84">
        <v>50000</v>
      </c>
      <c r="J84" s="10">
        <f t="shared" si="1"/>
        <v>16360</v>
      </c>
    </row>
    <row r="85" spans="2:10">
      <c r="B85" s="9">
        <v>34274</v>
      </c>
      <c r="C85" s="12" t="s">
        <v>96</v>
      </c>
      <c r="D85">
        <v>580</v>
      </c>
      <c r="G85" s="27">
        <f t="shared" si="2"/>
        <v>28420</v>
      </c>
      <c r="H85">
        <v>50000</v>
      </c>
      <c r="J85" s="10">
        <f t="shared" si="1"/>
        <v>16360</v>
      </c>
    </row>
    <row r="86" spans="2:10">
      <c r="B86" s="9">
        <v>34304</v>
      </c>
      <c r="C86" s="12" t="s">
        <v>97</v>
      </c>
      <c r="D86">
        <v>580</v>
      </c>
      <c r="G86" s="27">
        <f t="shared" si="2"/>
        <v>29000</v>
      </c>
      <c r="H86">
        <v>50000</v>
      </c>
      <c r="J86" s="10">
        <f t="shared" si="1"/>
        <v>16360</v>
      </c>
    </row>
    <row r="87" spans="2:10">
      <c r="B87" s="9">
        <v>34335</v>
      </c>
      <c r="C87" s="12" t="s">
        <v>98</v>
      </c>
      <c r="D87">
        <v>580</v>
      </c>
      <c r="G87" s="27">
        <f t="shared" si="2"/>
        <v>29580</v>
      </c>
      <c r="H87">
        <v>50000</v>
      </c>
      <c r="J87" s="10">
        <f t="shared" si="1"/>
        <v>16360</v>
      </c>
    </row>
    <row r="88" spans="2:10">
      <c r="B88" s="9">
        <v>34366</v>
      </c>
      <c r="C88" s="12" t="s">
        <v>99</v>
      </c>
      <c r="D88">
        <v>580</v>
      </c>
      <c r="G88" s="27">
        <f t="shared" si="2"/>
        <v>30160</v>
      </c>
      <c r="H88">
        <v>50000</v>
      </c>
      <c r="J88" s="10">
        <f t="shared" si="1"/>
        <v>16360</v>
      </c>
    </row>
    <row r="89" spans="2:10">
      <c r="B89" s="9">
        <v>34394</v>
      </c>
      <c r="C89" s="12" t="s">
        <v>100</v>
      </c>
      <c r="D89">
        <v>580</v>
      </c>
      <c r="G89" s="27">
        <f t="shared" si="2"/>
        <v>30740</v>
      </c>
      <c r="H89">
        <v>50000</v>
      </c>
      <c r="J89" s="10">
        <f t="shared" si="1"/>
        <v>16360</v>
      </c>
    </row>
    <row r="90" spans="2:10">
      <c r="B90" s="9">
        <v>34425</v>
      </c>
      <c r="C90" s="12" t="s">
        <v>101</v>
      </c>
      <c r="D90">
        <v>580</v>
      </c>
      <c r="G90" s="27">
        <f t="shared" si="2"/>
        <v>31320</v>
      </c>
      <c r="H90">
        <v>50000</v>
      </c>
      <c r="J90" s="10">
        <f t="shared" si="1"/>
        <v>16360</v>
      </c>
    </row>
    <row r="91" spans="2:10">
      <c r="B91" s="9">
        <v>34455</v>
      </c>
      <c r="C91" s="12" t="s">
        <v>102</v>
      </c>
      <c r="D91">
        <v>580</v>
      </c>
      <c r="G91" s="27">
        <f t="shared" si="2"/>
        <v>31900</v>
      </c>
      <c r="H91">
        <v>50000</v>
      </c>
      <c r="J91" s="10">
        <f t="shared" si="1"/>
        <v>16360</v>
      </c>
    </row>
    <row r="92" spans="2:10">
      <c r="B92" s="9">
        <v>34486</v>
      </c>
      <c r="C92" s="12" t="s">
        <v>103</v>
      </c>
      <c r="D92">
        <v>580</v>
      </c>
      <c r="G92" s="27">
        <f t="shared" si="2"/>
        <v>32480</v>
      </c>
      <c r="H92">
        <v>50000</v>
      </c>
      <c r="J92" s="10">
        <f t="shared" si="1"/>
        <v>16360</v>
      </c>
    </row>
    <row r="93" spans="2:10">
      <c r="B93" s="9">
        <v>34516</v>
      </c>
      <c r="C93" s="12" t="s">
        <v>104</v>
      </c>
      <c r="D93">
        <v>580</v>
      </c>
      <c r="G93" s="27">
        <f t="shared" si="2"/>
        <v>33060</v>
      </c>
      <c r="H93">
        <v>50000</v>
      </c>
      <c r="J93" s="10">
        <f t="shared" si="1"/>
        <v>16360</v>
      </c>
    </row>
    <row r="94" spans="2:10">
      <c r="B94" s="9">
        <v>34547</v>
      </c>
      <c r="C94" s="12" t="s">
        <v>105</v>
      </c>
      <c r="D94">
        <v>580</v>
      </c>
      <c r="G94" s="27">
        <f t="shared" si="2"/>
        <v>33640</v>
      </c>
      <c r="H94">
        <v>50000</v>
      </c>
      <c r="J94" s="10">
        <f t="shared" si="1"/>
        <v>16360</v>
      </c>
    </row>
    <row r="95" spans="2:10">
      <c r="B95" s="9">
        <v>34578</v>
      </c>
      <c r="C95" s="12" t="s">
        <v>106</v>
      </c>
      <c r="D95">
        <v>580</v>
      </c>
      <c r="G95" s="27">
        <f t="shared" si="2"/>
        <v>34220</v>
      </c>
      <c r="H95">
        <v>50000</v>
      </c>
      <c r="J95" s="10">
        <f t="shared" si="1"/>
        <v>16360</v>
      </c>
    </row>
    <row r="96" spans="2:10">
      <c r="B96" s="9">
        <v>34608</v>
      </c>
      <c r="C96" s="12" t="s">
        <v>107</v>
      </c>
      <c r="D96">
        <v>580</v>
      </c>
      <c r="G96" s="27">
        <f t="shared" si="2"/>
        <v>34800</v>
      </c>
      <c r="H96">
        <v>50000</v>
      </c>
      <c r="J96" s="10">
        <f t="shared" si="1"/>
        <v>16360</v>
      </c>
    </row>
    <row r="97" spans="2:10">
      <c r="B97" s="9">
        <v>34639</v>
      </c>
      <c r="C97" s="12" t="s">
        <v>108</v>
      </c>
      <c r="D97">
        <v>580</v>
      </c>
      <c r="G97" s="27">
        <f t="shared" si="2"/>
        <v>35380</v>
      </c>
      <c r="H97">
        <v>50000</v>
      </c>
      <c r="J97" s="10">
        <f t="shared" si="1"/>
        <v>16360</v>
      </c>
    </row>
    <row r="98" spans="2:10">
      <c r="B98" s="9">
        <v>34669</v>
      </c>
      <c r="C98" s="12" t="s">
        <v>109</v>
      </c>
      <c r="D98">
        <v>580</v>
      </c>
      <c r="G98" s="27">
        <f t="shared" si="2"/>
        <v>35960</v>
      </c>
      <c r="H98">
        <v>50000</v>
      </c>
      <c r="J98" s="10">
        <f t="shared" si="1"/>
        <v>16360</v>
      </c>
    </row>
    <row r="99" spans="2:10">
      <c r="B99" s="9">
        <v>34700</v>
      </c>
      <c r="C99" s="12" t="s">
        <v>110</v>
      </c>
      <c r="D99">
        <v>580</v>
      </c>
      <c r="G99" s="27">
        <f t="shared" si="2"/>
        <v>36540</v>
      </c>
      <c r="H99">
        <v>50000</v>
      </c>
      <c r="J99" s="10">
        <f t="shared" si="1"/>
        <v>16360</v>
      </c>
    </row>
    <row r="100" spans="2:10">
      <c r="B100" s="9">
        <v>34731</v>
      </c>
      <c r="C100" s="12" t="s">
        <v>111</v>
      </c>
      <c r="D100">
        <v>580</v>
      </c>
      <c r="F100">
        <v>9860</v>
      </c>
      <c r="G100" s="27">
        <f t="shared" si="2"/>
        <v>37120</v>
      </c>
      <c r="H100">
        <v>50000</v>
      </c>
      <c r="J100" s="10">
        <f t="shared" si="1"/>
        <v>16360</v>
      </c>
    </row>
    <row r="101" spans="2:10">
      <c r="B101" s="9">
        <v>34759</v>
      </c>
      <c r="C101" s="12" t="s">
        <v>112</v>
      </c>
      <c r="D101">
        <v>580</v>
      </c>
      <c r="G101" s="28">
        <f>G100-F100+D100</f>
        <v>27840</v>
      </c>
      <c r="H101">
        <v>50000</v>
      </c>
      <c r="J101" s="10">
        <f t="shared" si="1"/>
        <v>6500</v>
      </c>
    </row>
    <row r="102" spans="2:10">
      <c r="B102" s="9">
        <v>34790</v>
      </c>
      <c r="C102" s="12" t="s">
        <v>113</v>
      </c>
      <c r="D102">
        <v>580</v>
      </c>
      <c r="G102" s="27">
        <f t="shared" ref="G102:G112" si="3">G101+D102</f>
        <v>28420</v>
      </c>
      <c r="H102">
        <v>50000</v>
      </c>
      <c r="J102" s="10">
        <f t="shared" si="1"/>
        <v>6500</v>
      </c>
    </row>
    <row r="103" spans="2:10">
      <c r="B103" s="9">
        <v>34820</v>
      </c>
      <c r="C103" s="12" t="s">
        <v>114</v>
      </c>
      <c r="D103">
        <v>580</v>
      </c>
      <c r="G103" s="27">
        <f t="shared" si="3"/>
        <v>29000</v>
      </c>
      <c r="H103">
        <v>50000</v>
      </c>
      <c r="J103" s="10">
        <f t="shared" si="1"/>
        <v>6500</v>
      </c>
    </row>
    <row r="104" spans="2:10">
      <c r="B104" s="9">
        <v>34851</v>
      </c>
      <c r="C104" s="12" t="s">
        <v>115</v>
      </c>
      <c r="D104">
        <v>580</v>
      </c>
      <c r="G104" s="27">
        <f t="shared" si="3"/>
        <v>29580</v>
      </c>
      <c r="H104">
        <v>50000</v>
      </c>
      <c r="J104" s="10">
        <f t="shared" si="1"/>
        <v>6500</v>
      </c>
    </row>
    <row r="105" spans="2:10">
      <c r="B105" s="9">
        <v>34881</v>
      </c>
      <c r="C105" s="12" t="s">
        <v>116</v>
      </c>
      <c r="D105">
        <v>580</v>
      </c>
      <c r="G105" s="27">
        <f t="shared" si="3"/>
        <v>30160</v>
      </c>
      <c r="H105">
        <v>50000</v>
      </c>
      <c r="J105" s="10">
        <f t="shared" si="1"/>
        <v>6500</v>
      </c>
    </row>
    <row r="106" spans="2:10">
      <c r="B106" s="9">
        <v>34912</v>
      </c>
      <c r="C106" s="12" t="s">
        <v>117</v>
      </c>
      <c r="D106">
        <v>580</v>
      </c>
      <c r="G106" s="27">
        <f t="shared" si="3"/>
        <v>30740</v>
      </c>
      <c r="H106">
        <v>50000</v>
      </c>
      <c r="J106" s="10">
        <f t="shared" si="1"/>
        <v>6500</v>
      </c>
    </row>
    <row r="107" spans="2:10">
      <c r="B107" s="9">
        <v>34943</v>
      </c>
      <c r="C107" s="12" t="s">
        <v>118</v>
      </c>
      <c r="D107">
        <v>580</v>
      </c>
      <c r="G107" s="27">
        <f t="shared" si="3"/>
        <v>31320</v>
      </c>
      <c r="H107">
        <v>50000</v>
      </c>
      <c r="J107" s="10">
        <f t="shared" si="1"/>
        <v>6500</v>
      </c>
    </row>
    <row r="108" spans="2:10">
      <c r="B108" s="9">
        <v>34973</v>
      </c>
      <c r="C108" s="12" t="s">
        <v>119</v>
      </c>
      <c r="D108">
        <v>580</v>
      </c>
      <c r="G108" s="27">
        <f t="shared" si="3"/>
        <v>31900</v>
      </c>
      <c r="H108">
        <v>50000</v>
      </c>
      <c r="J108" s="10">
        <f t="shared" si="1"/>
        <v>6500</v>
      </c>
    </row>
    <row r="109" spans="2:10">
      <c r="B109" s="9">
        <v>35004</v>
      </c>
      <c r="C109" s="12" t="s">
        <v>120</v>
      </c>
      <c r="D109">
        <v>580</v>
      </c>
      <c r="G109" s="27">
        <f t="shared" si="3"/>
        <v>32480</v>
      </c>
      <c r="H109">
        <v>50000</v>
      </c>
      <c r="J109" s="10">
        <f t="shared" si="1"/>
        <v>6500</v>
      </c>
    </row>
    <row r="110" spans="2:10">
      <c r="B110" s="9">
        <v>35034</v>
      </c>
      <c r="C110" s="12" t="s">
        <v>121</v>
      </c>
      <c r="D110">
        <v>580</v>
      </c>
      <c r="G110" s="27">
        <f t="shared" si="3"/>
        <v>33060</v>
      </c>
      <c r="H110">
        <v>50000</v>
      </c>
      <c r="J110" s="10">
        <f t="shared" si="1"/>
        <v>6500</v>
      </c>
    </row>
    <row r="111" spans="2:10">
      <c r="B111" s="9">
        <v>35065</v>
      </c>
      <c r="C111" s="12" t="s">
        <v>122</v>
      </c>
      <c r="D111">
        <v>580</v>
      </c>
      <c r="G111" s="27">
        <f t="shared" si="3"/>
        <v>33640</v>
      </c>
      <c r="H111">
        <v>50000</v>
      </c>
      <c r="J111" s="10">
        <f t="shared" si="1"/>
        <v>6500</v>
      </c>
    </row>
    <row r="112" spans="2:10">
      <c r="B112" s="9">
        <v>35096</v>
      </c>
      <c r="C112" s="12" t="s">
        <v>123</v>
      </c>
      <c r="D112">
        <v>580</v>
      </c>
      <c r="F112">
        <v>9860</v>
      </c>
      <c r="G112" s="27">
        <f t="shared" si="3"/>
        <v>34220</v>
      </c>
      <c r="H112">
        <v>50000</v>
      </c>
      <c r="J112" s="10">
        <f t="shared" si="1"/>
        <v>6500</v>
      </c>
    </row>
    <row r="113" spans="2:10">
      <c r="B113" s="9">
        <v>35125</v>
      </c>
      <c r="C113" s="12" t="s">
        <v>124</v>
      </c>
      <c r="D113">
        <v>580</v>
      </c>
      <c r="G113" s="28">
        <f>G112-F112+D112</f>
        <v>24940</v>
      </c>
      <c r="H113" s="17">
        <f t="shared" ref="H113:H158" si="4">H112-(F112-J112)</f>
        <v>46640</v>
      </c>
      <c r="J113" s="10"/>
    </row>
    <row r="114" spans="2:10">
      <c r="B114" s="9">
        <v>35156</v>
      </c>
      <c r="C114" s="12" t="s">
        <v>125</v>
      </c>
      <c r="D114">
        <v>580</v>
      </c>
      <c r="G114" s="25">
        <f t="shared" ref="G114:G150" si="5">G113+D113</f>
        <v>25520</v>
      </c>
      <c r="H114" s="10">
        <f t="shared" si="4"/>
        <v>46640</v>
      </c>
      <c r="J114" s="10"/>
    </row>
    <row r="115" spans="2:10">
      <c r="B115" s="9">
        <v>35186</v>
      </c>
      <c r="C115" s="12" t="s">
        <v>126</v>
      </c>
      <c r="D115">
        <v>580</v>
      </c>
      <c r="G115" s="25">
        <f t="shared" si="5"/>
        <v>26100</v>
      </c>
      <c r="H115" s="10">
        <f t="shared" si="4"/>
        <v>46640</v>
      </c>
      <c r="J115" s="10"/>
    </row>
    <row r="116" spans="2:10">
      <c r="B116" s="9">
        <v>35217</v>
      </c>
      <c r="C116" s="12" t="s">
        <v>127</v>
      </c>
      <c r="D116">
        <v>580</v>
      </c>
      <c r="G116" s="25">
        <f t="shared" si="5"/>
        <v>26680</v>
      </c>
      <c r="H116" s="10">
        <f t="shared" si="4"/>
        <v>46640</v>
      </c>
      <c r="J116" s="10"/>
    </row>
    <row r="117" spans="2:10">
      <c r="B117" s="9">
        <v>35247</v>
      </c>
      <c r="C117" s="12" t="s">
        <v>128</v>
      </c>
      <c r="D117">
        <v>580</v>
      </c>
      <c r="G117" s="25">
        <f t="shared" si="5"/>
        <v>27260</v>
      </c>
      <c r="H117" s="10">
        <f t="shared" si="4"/>
        <v>46640</v>
      </c>
      <c r="J117" s="10"/>
    </row>
    <row r="118" spans="2:10">
      <c r="B118" s="9">
        <v>35278</v>
      </c>
      <c r="C118" s="12" t="s">
        <v>129</v>
      </c>
      <c r="D118">
        <v>580</v>
      </c>
      <c r="G118" s="25">
        <f t="shared" si="5"/>
        <v>27840</v>
      </c>
      <c r="H118" s="10">
        <f t="shared" si="4"/>
        <v>46640</v>
      </c>
    </row>
    <row r="119" spans="2:10">
      <c r="B119" s="9">
        <v>35309</v>
      </c>
      <c r="C119" s="12" t="s">
        <v>130</v>
      </c>
      <c r="D119">
        <v>580</v>
      </c>
      <c r="G119" s="25">
        <f t="shared" si="5"/>
        <v>28420</v>
      </c>
      <c r="H119" s="10">
        <f t="shared" si="4"/>
        <v>46640</v>
      </c>
    </row>
    <row r="120" spans="2:10">
      <c r="B120" s="9">
        <v>35339</v>
      </c>
      <c r="C120" s="12" t="s">
        <v>131</v>
      </c>
      <c r="D120">
        <v>580</v>
      </c>
      <c r="G120" s="25">
        <f t="shared" si="5"/>
        <v>29000</v>
      </c>
      <c r="H120" s="10">
        <f t="shared" si="4"/>
        <v>46640</v>
      </c>
    </row>
    <row r="121" spans="2:10">
      <c r="B121" s="9">
        <v>35370</v>
      </c>
      <c r="C121" s="12" t="s">
        <v>132</v>
      </c>
      <c r="D121">
        <v>580</v>
      </c>
      <c r="G121" s="25">
        <f t="shared" si="5"/>
        <v>29580</v>
      </c>
      <c r="H121" s="10">
        <f t="shared" si="4"/>
        <v>46640</v>
      </c>
    </row>
    <row r="122" spans="2:10">
      <c r="B122" s="9">
        <v>35400</v>
      </c>
      <c r="C122" s="12" t="s">
        <v>133</v>
      </c>
      <c r="D122">
        <v>580</v>
      </c>
      <c r="G122" s="25">
        <f t="shared" si="5"/>
        <v>30160</v>
      </c>
      <c r="H122" s="10">
        <f t="shared" si="4"/>
        <v>46640</v>
      </c>
    </row>
    <row r="123" spans="2:10">
      <c r="B123" s="9">
        <v>35431</v>
      </c>
      <c r="C123" s="12" t="s">
        <v>134</v>
      </c>
      <c r="D123">
        <v>580</v>
      </c>
      <c r="G123" s="25">
        <f t="shared" si="5"/>
        <v>30740</v>
      </c>
      <c r="H123" s="10">
        <f t="shared" si="4"/>
        <v>46640</v>
      </c>
    </row>
    <row r="124" spans="2:10">
      <c r="B124" s="9">
        <v>35462</v>
      </c>
      <c r="C124" s="12" t="s">
        <v>135</v>
      </c>
      <c r="D124">
        <v>580</v>
      </c>
      <c r="G124" s="25">
        <f t="shared" si="5"/>
        <v>31320</v>
      </c>
      <c r="H124" s="10">
        <f t="shared" si="4"/>
        <v>46640</v>
      </c>
    </row>
    <row r="125" spans="2:10">
      <c r="B125" s="9">
        <v>35490</v>
      </c>
      <c r="C125" s="12" t="s">
        <v>136</v>
      </c>
      <c r="D125">
        <v>580</v>
      </c>
      <c r="G125" s="25">
        <f t="shared" si="5"/>
        <v>31900</v>
      </c>
      <c r="H125" s="10">
        <f t="shared" si="4"/>
        <v>46640</v>
      </c>
    </row>
    <row r="126" spans="2:10">
      <c r="B126" s="9">
        <v>35521</v>
      </c>
      <c r="C126" s="12" t="s">
        <v>137</v>
      </c>
      <c r="D126">
        <v>580</v>
      </c>
      <c r="G126" s="25">
        <f t="shared" si="5"/>
        <v>32480</v>
      </c>
      <c r="H126" s="10">
        <f t="shared" si="4"/>
        <v>46640</v>
      </c>
    </row>
    <row r="127" spans="2:10">
      <c r="B127" s="9">
        <v>35551</v>
      </c>
      <c r="C127" s="12" t="s">
        <v>138</v>
      </c>
      <c r="D127">
        <v>580</v>
      </c>
      <c r="G127" s="25">
        <f t="shared" si="5"/>
        <v>33060</v>
      </c>
      <c r="H127" s="10">
        <f t="shared" si="4"/>
        <v>46640</v>
      </c>
    </row>
    <row r="128" spans="2:10">
      <c r="B128" s="9">
        <v>35582</v>
      </c>
      <c r="C128" s="12" t="s">
        <v>139</v>
      </c>
      <c r="D128">
        <v>580</v>
      </c>
      <c r="G128" s="25">
        <f t="shared" si="5"/>
        <v>33640</v>
      </c>
      <c r="H128" s="10">
        <f t="shared" si="4"/>
        <v>46640</v>
      </c>
    </row>
    <row r="129" spans="2:8">
      <c r="B129" s="9">
        <v>35612</v>
      </c>
      <c r="C129" s="12" t="s">
        <v>140</v>
      </c>
      <c r="D129">
        <v>580</v>
      </c>
      <c r="G129" s="25">
        <f t="shared" si="5"/>
        <v>34220</v>
      </c>
      <c r="H129" s="10">
        <f t="shared" si="4"/>
        <v>46640</v>
      </c>
    </row>
    <row r="130" spans="2:8">
      <c r="B130" s="9">
        <v>35643</v>
      </c>
      <c r="C130" s="12" t="s">
        <v>141</v>
      </c>
      <c r="D130">
        <v>580</v>
      </c>
      <c r="G130" s="25">
        <f t="shared" si="5"/>
        <v>34800</v>
      </c>
      <c r="H130" s="10">
        <f t="shared" si="4"/>
        <v>46640</v>
      </c>
    </row>
    <row r="131" spans="2:8">
      <c r="B131" s="9">
        <v>35674</v>
      </c>
      <c r="C131" s="12" t="s">
        <v>142</v>
      </c>
      <c r="D131">
        <v>580</v>
      </c>
      <c r="G131" s="25">
        <f t="shared" si="5"/>
        <v>35380</v>
      </c>
      <c r="H131" s="10">
        <f t="shared" si="4"/>
        <v>46640</v>
      </c>
    </row>
    <row r="132" spans="2:8">
      <c r="B132" s="9">
        <v>35704</v>
      </c>
      <c r="C132" s="12" t="s">
        <v>143</v>
      </c>
      <c r="D132">
        <v>580</v>
      </c>
      <c r="G132" s="25">
        <f t="shared" si="5"/>
        <v>35960</v>
      </c>
      <c r="H132" s="10">
        <f t="shared" si="4"/>
        <v>46640</v>
      </c>
    </row>
    <row r="133" spans="2:8">
      <c r="B133" s="9">
        <v>35735</v>
      </c>
      <c r="C133" s="12" t="s">
        <v>144</v>
      </c>
      <c r="D133">
        <v>580</v>
      </c>
      <c r="G133" s="25">
        <f t="shared" si="5"/>
        <v>36540</v>
      </c>
      <c r="H133" s="10">
        <f t="shared" si="4"/>
        <v>46640</v>
      </c>
    </row>
    <row r="134" spans="2:8">
      <c r="B134" s="9">
        <v>35765</v>
      </c>
      <c r="C134" s="12" t="s">
        <v>145</v>
      </c>
      <c r="D134">
        <v>580</v>
      </c>
      <c r="G134" s="25">
        <f t="shared" si="5"/>
        <v>37120</v>
      </c>
      <c r="H134" s="10">
        <f t="shared" si="4"/>
        <v>46640</v>
      </c>
    </row>
    <row r="135" spans="2:8">
      <c r="B135" s="9">
        <v>35796</v>
      </c>
      <c r="C135" s="12" t="s">
        <v>146</v>
      </c>
      <c r="D135">
        <v>580</v>
      </c>
      <c r="G135" s="25">
        <f t="shared" si="5"/>
        <v>37700</v>
      </c>
      <c r="H135" s="10">
        <f t="shared" si="4"/>
        <v>46640</v>
      </c>
    </row>
    <row r="136" spans="2:8">
      <c r="B136" s="9">
        <v>35827</v>
      </c>
      <c r="C136" s="12" t="s">
        <v>147</v>
      </c>
      <c r="D136">
        <v>580</v>
      </c>
      <c r="G136" s="25">
        <f t="shared" si="5"/>
        <v>38280</v>
      </c>
      <c r="H136" s="10">
        <f t="shared" si="4"/>
        <v>46640</v>
      </c>
    </row>
    <row r="137" spans="2:8">
      <c r="B137" s="9">
        <v>35855</v>
      </c>
      <c r="C137" s="12" t="s">
        <v>148</v>
      </c>
      <c r="D137">
        <v>580</v>
      </c>
      <c r="G137" s="25">
        <f t="shared" si="5"/>
        <v>38860</v>
      </c>
      <c r="H137" s="10">
        <f t="shared" si="4"/>
        <v>46640</v>
      </c>
    </row>
    <row r="138" spans="2:8">
      <c r="B138" s="9">
        <v>35886</v>
      </c>
      <c r="C138" s="12" t="s">
        <v>149</v>
      </c>
      <c r="D138">
        <v>580</v>
      </c>
      <c r="G138" s="25">
        <f t="shared" si="5"/>
        <v>39440</v>
      </c>
      <c r="H138" s="10">
        <f t="shared" si="4"/>
        <v>46640</v>
      </c>
    </row>
    <row r="139" spans="2:8">
      <c r="B139" s="9">
        <v>35916</v>
      </c>
      <c r="C139" s="12" t="s">
        <v>150</v>
      </c>
      <c r="D139">
        <v>580</v>
      </c>
      <c r="G139" s="25">
        <f t="shared" si="5"/>
        <v>40020</v>
      </c>
      <c r="H139" s="10">
        <f t="shared" si="4"/>
        <v>46640</v>
      </c>
    </row>
    <row r="140" spans="2:8">
      <c r="B140" s="9">
        <v>35947</v>
      </c>
      <c r="C140" s="12" t="s">
        <v>151</v>
      </c>
      <c r="D140">
        <v>580</v>
      </c>
      <c r="G140" s="25">
        <f t="shared" si="5"/>
        <v>40600</v>
      </c>
      <c r="H140" s="10">
        <f t="shared" si="4"/>
        <v>46640</v>
      </c>
    </row>
    <row r="141" spans="2:8">
      <c r="B141" s="9">
        <v>35977</v>
      </c>
      <c r="C141" s="12" t="s">
        <v>152</v>
      </c>
      <c r="D141">
        <v>580</v>
      </c>
      <c r="G141" s="25">
        <f t="shared" si="5"/>
        <v>41180</v>
      </c>
      <c r="H141" s="10">
        <f t="shared" si="4"/>
        <v>46640</v>
      </c>
    </row>
    <row r="142" spans="2:8">
      <c r="B142" s="9">
        <v>36008</v>
      </c>
      <c r="C142" s="12" t="s">
        <v>153</v>
      </c>
      <c r="D142">
        <v>580</v>
      </c>
      <c r="G142" s="25">
        <f t="shared" si="5"/>
        <v>41760</v>
      </c>
      <c r="H142" s="10">
        <f t="shared" si="4"/>
        <v>46640</v>
      </c>
    </row>
    <row r="143" spans="2:8">
      <c r="B143" s="9">
        <v>36039</v>
      </c>
      <c r="C143" s="12" t="s">
        <v>154</v>
      </c>
      <c r="D143">
        <v>580</v>
      </c>
      <c r="G143" s="25">
        <f t="shared" si="5"/>
        <v>42340</v>
      </c>
      <c r="H143" s="10">
        <f t="shared" si="4"/>
        <v>46640</v>
      </c>
    </row>
    <row r="144" spans="2:8">
      <c r="B144" s="9">
        <v>36069</v>
      </c>
      <c r="C144" s="12" t="s">
        <v>155</v>
      </c>
      <c r="D144">
        <v>580</v>
      </c>
      <c r="G144" s="25">
        <f t="shared" si="5"/>
        <v>42920</v>
      </c>
      <c r="H144" s="10">
        <f t="shared" si="4"/>
        <v>46640</v>
      </c>
    </row>
    <row r="145" spans="2:13">
      <c r="B145" s="9">
        <v>36100</v>
      </c>
      <c r="C145" s="12" t="s">
        <v>156</v>
      </c>
      <c r="D145">
        <v>580</v>
      </c>
      <c r="G145" s="25">
        <f t="shared" si="5"/>
        <v>43500</v>
      </c>
      <c r="H145" s="10">
        <f t="shared" si="4"/>
        <v>46640</v>
      </c>
    </row>
    <row r="146" spans="2:13">
      <c r="B146" s="9">
        <v>36130</v>
      </c>
      <c r="C146" s="12" t="s">
        <v>157</v>
      </c>
      <c r="D146">
        <v>580</v>
      </c>
      <c r="G146" s="25">
        <f t="shared" si="5"/>
        <v>44080</v>
      </c>
      <c r="H146" s="10">
        <f t="shared" si="4"/>
        <v>46640</v>
      </c>
    </row>
    <row r="147" spans="2:13">
      <c r="B147" s="9">
        <v>36161</v>
      </c>
      <c r="C147" s="12" t="s">
        <v>158</v>
      </c>
      <c r="D147">
        <v>580</v>
      </c>
      <c r="G147" s="25">
        <f t="shared" si="5"/>
        <v>44660</v>
      </c>
      <c r="H147" s="10">
        <f t="shared" si="4"/>
        <v>46640</v>
      </c>
    </row>
    <row r="148" spans="2:13">
      <c r="B148" s="9">
        <v>36192</v>
      </c>
      <c r="C148" s="12" t="s">
        <v>159</v>
      </c>
      <c r="D148">
        <v>580</v>
      </c>
      <c r="G148" s="25">
        <f t="shared" si="5"/>
        <v>45240</v>
      </c>
      <c r="H148" s="10">
        <f t="shared" si="4"/>
        <v>46640</v>
      </c>
    </row>
    <row r="149" spans="2:13">
      <c r="B149" s="9">
        <v>36220</v>
      </c>
      <c r="C149" s="12" t="s">
        <v>160</v>
      </c>
      <c r="D149">
        <v>580</v>
      </c>
      <c r="G149" s="25">
        <f t="shared" si="5"/>
        <v>45820</v>
      </c>
      <c r="H149" s="10">
        <f t="shared" si="4"/>
        <v>46640</v>
      </c>
    </row>
    <row r="150" spans="2:13">
      <c r="B150" s="9">
        <v>36251</v>
      </c>
      <c r="C150" s="12" t="s">
        <v>161</v>
      </c>
      <c r="D150">
        <v>580</v>
      </c>
      <c r="G150" s="25">
        <f t="shared" si="5"/>
        <v>46400</v>
      </c>
      <c r="H150" s="10">
        <f t="shared" si="4"/>
        <v>46640</v>
      </c>
    </row>
    <row r="151" spans="2:13">
      <c r="B151" s="9">
        <v>36281</v>
      </c>
      <c r="C151" s="12" t="s">
        <v>162</v>
      </c>
      <c r="D151">
        <v>240</v>
      </c>
      <c r="G151" s="28">
        <f t="shared" ref="G151:G158" si="6">G150+D151</f>
        <v>46640</v>
      </c>
      <c r="H151" s="10">
        <f t="shared" si="4"/>
        <v>46640</v>
      </c>
    </row>
    <row r="152" spans="2:13">
      <c r="B152" s="9">
        <v>36312</v>
      </c>
      <c r="G152" s="25">
        <f t="shared" si="6"/>
        <v>46640</v>
      </c>
      <c r="H152" s="10">
        <f t="shared" si="4"/>
        <v>46640</v>
      </c>
    </row>
    <row r="153" spans="2:13">
      <c r="B153" s="9">
        <v>36342</v>
      </c>
      <c r="G153" s="25">
        <f t="shared" si="6"/>
        <v>46640</v>
      </c>
      <c r="H153" s="10">
        <f t="shared" si="4"/>
        <v>46640</v>
      </c>
    </row>
    <row r="154" spans="2:13">
      <c r="B154" s="9">
        <v>36373</v>
      </c>
      <c r="G154" s="25">
        <f t="shared" si="6"/>
        <v>46640</v>
      </c>
      <c r="H154" s="10">
        <f t="shared" si="4"/>
        <v>46640</v>
      </c>
    </row>
    <row r="155" spans="2:13">
      <c r="B155" s="9">
        <v>36404</v>
      </c>
      <c r="G155" s="25">
        <f t="shared" si="6"/>
        <v>46640</v>
      </c>
      <c r="H155" s="10">
        <f t="shared" si="4"/>
        <v>46640</v>
      </c>
    </row>
    <row r="156" spans="2:13">
      <c r="B156" s="9">
        <v>36434</v>
      </c>
      <c r="G156" s="25">
        <f t="shared" si="6"/>
        <v>46640</v>
      </c>
      <c r="H156" s="10">
        <f t="shared" si="4"/>
        <v>46640</v>
      </c>
      <c r="M156" s="9"/>
    </row>
    <row r="157" spans="2:13">
      <c r="B157" s="9">
        <v>36465</v>
      </c>
      <c r="G157" s="25">
        <f t="shared" si="6"/>
        <v>46640</v>
      </c>
      <c r="H157" s="10">
        <f t="shared" si="4"/>
        <v>46640</v>
      </c>
    </row>
    <row r="158" spans="2:13">
      <c r="B158" s="9">
        <v>36495</v>
      </c>
      <c r="G158" s="25">
        <f t="shared" si="6"/>
        <v>46640</v>
      </c>
      <c r="H158" s="10">
        <f t="shared" si="4"/>
        <v>46640</v>
      </c>
    </row>
    <row r="159" spans="2:13">
      <c r="B159" s="9">
        <v>36526</v>
      </c>
      <c r="F159">
        <v>46640</v>
      </c>
      <c r="G159" s="25">
        <v>0</v>
      </c>
      <c r="H159">
        <v>0</v>
      </c>
    </row>
    <row r="160" spans="2:13">
      <c r="B160" s="9"/>
      <c r="G160" s="25"/>
    </row>
    <row r="161" spans="2:26">
      <c r="B161" s="9"/>
      <c r="G161" s="25"/>
    </row>
    <row r="162" spans="2:26" ht="15.75">
      <c r="B162" s="29"/>
      <c r="C162" s="30"/>
      <c r="D162" s="30"/>
      <c r="E162" s="30"/>
      <c r="F162" s="30"/>
      <c r="G162" s="31"/>
      <c r="H162" s="30"/>
      <c r="I162" s="30"/>
      <c r="J162" s="30"/>
      <c r="K162" s="30"/>
      <c r="L162" s="30"/>
    </row>
    <row r="163" spans="2:26" ht="15.75" thickBot="1">
      <c r="B163" s="42" t="s">
        <v>163</v>
      </c>
      <c r="C163" s="43"/>
      <c r="D163" s="44">
        <f t="shared" ref="D163:J163" si="7">SUM(D12:D162)</f>
        <v>71000</v>
      </c>
      <c r="E163" s="43"/>
      <c r="F163" s="43">
        <f t="shared" si="7"/>
        <v>71000</v>
      </c>
      <c r="G163" s="45">
        <f t="shared" si="7"/>
        <v>3513820</v>
      </c>
      <c r="H163" s="43">
        <f t="shared" si="7"/>
        <v>7136540</v>
      </c>
      <c r="I163" s="43"/>
      <c r="J163" s="43">
        <f t="shared" si="7"/>
        <v>1688640</v>
      </c>
      <c r="K163" s="43"/>
    </row>
    <row r="164" spans="2:26" ht="15.75" thickTop="1">
      <c r="B164" s="46"/>
      <c r="C164" s="37"/>
      <c r="D164" s="47"/>
      <c r="E164" s="37"/>
      <c r="F164" s="37"/>
      <c r="G164" s="48"/>
      <c r="H164" s="37"/>
      <c r="I164" s="37"/>
      <c r="J164" s="37"/>
      <c r="K164" s="37"/>
    </row>
    <row r="165" spans="2:26">
      <c r="B165" s="9"/>
      <c r="F165" s="9" t="s">
        <v>164</v>
      </c>
      <c r="G165" s="59" t="s">
        <v>177</v>
      </c>
      <c r="H165" s="71" t="s">
        <v>171</v>
      </c>
      <c r="I165" s="72"/>
      <c r="J165" s="72"/>
      <c r="K165" s="72"/>
    </row>
    <row r="166" spans="2:26">
      <c r="B166" s="46"/>
      <c r="C166" s="37"/>
      <c r="D166" s="47"/>
      <c r="E166" s="37"/>
      <c r="F166" s="37"/>
      <c r="G166" s="88"/>
      <c r="H166" s="37"/>
      <c r="I166" s="73" t="s">
        <v>172</v>
      </c>
      <c r="J166" s="73"/>
      <c r="K166" s="37"/>
    </row>
    <row r="167" spans="2:26">
      <c r="B167" s="46"/>
      <c r="C167" s="37"/>
      <c r="D167" s="47"/>
      <c r="E167" s="37"/>
      <c r="F167" s="37"/>
      <c r="G167" s="88" t="s">
        <v>177</v>
      </c>
      <c r="H167" s="52" t="s">
        <v>173</v>
      </c>
      <c r="I167" s="50"/>
      <c r="J167" s="53" t="s">
        <v>174</v>
      </c>
      <c r="K167" s="37"/>
      <c r="L167" t="s">
        <v>176</v>
      </c>
    </row>
    <row r="168" spans="2:26" ht="12.75" customHeight="1">
      <c r="G168" s="59"/>
      <c r="H168" t="s">
        <v>172</v>
      </c>
      <c r="J168" t="s">
        <v>175</v>
      </c>
      <c r="P168" s="9"/>
      <c r="U168" s="13"/>
      <c r="V168" s="106"/>
      <c r="W168" s="106"/>
      <c r="X168" s="106"/>
      <c r="Y168" s="13"/>
      <c r="Z168" s="13"/>
    </row>
    <row r="169" spans="2:26" ht="28.5" customHeight="1">
      <c r="B169" s="9"/>
      <c r="G169" s="59" t="s">
        <v>177</v>
      </c>
      <c r="H169" s="10">
        <f>H163*0.08/12</f>
        <v>47576.933333333342</v>
      </c>
      <c r="I169" s="35" t="s">
        <v>180</v>
      </c>
      <c r="J169" s="10">
        <f>J163*0.09/12</f>
        <v>12664.800000000001</v>
      </c>
      <c r="K169" s="59" t="s">
        <v>177</v>
      </c>
      <c r="L169" s="17">
        <f>H169+J169</f>
        <v>60241.733333333344</v>
      </c>
      <c r="P169" s="9"/>
      <c r="U169" s="13"/>
      <c r="V169" s="54"/>
      <c r="W169" s="13"/>
      <c r="X169" s="54"/>
      <c r="Y169" s="13"/>
      <c r="Z169" s="37"/>
    </row>
    <row r="170" spans="2:26" ht="14.25" customHeight="1">
      <c r="B170" s="56"/>
      <c r="C170" s="57"/>
      <c r="D170" s="103" t="s">
        <v>178</v>
      </c>
      <c r="E170" s="103"/>
      <c r="F170" s="103"/>
      <c r="G170" s="59" t="s">
        <v>177</v>
      </c>
      <c r="H170" s="71" t="s">
        <v>171</v>
      </c>
      <c r="I170" s="72"/>
      <c r="J170" s="72"/>
      <c r="K170" s="72"/>
      <c r="L170" s="17"/>
      <c r="P170" s="9"/>
      <c r="U170" s="13"/>
      <c r="V170" s="54"/>
      <c r="W170" s="13"/>
      <c r="X170" s="54"/>
      <c r="Y170" s="13"/>
      <c r="Z170" s="37"/>
    </row>
    <row r="171" spans="2:26" ht="13.5" customHeight="1">
      <c r="C171" s="24"/>
      <c r="G171" s="59"/>
      <c r="H171" s="37"/>
      <c r="I171" s="73" t="s">
        <v>172</v>
      </c>
      <c r="J171" s="73"/>
      <c r="K171" s="37"/>
      <c r="Q171" s="24"/>
      <c r="U171" s="13"/>
      <c r="V171" s="55"/>
      <c r="W171" s="37"/>
      <c r="X171" s="13"/>
      <c r="Y171" s="13"/>
      <c r="Z171" s="13"/>
    </row>
    <row r="172" spans="2:26" ht="13.5" customHeight="1">
      <c r="C172" s="24"/>
      <c r="G172" s="59" t="s">
        <v>177</v>
      </c>
      <c r="H172" s="52" t="s">
        <v>179</v>
      </c>
      <c r="Q172" s="24"/>
      <c r="U172" s="13"/>
      <c r="V172" s="55"/>
      <c r="W172" s="37"/>
      <c r="X172" s="13"/>
      <c r="Y172" s="13"/>
      <c r="Z172" s="13"/>
    </row>
    <row r="173" spans="2:26" ht="13.5" customHeight="1">
      <c r="C173" s="24"/>
      <c r="G173" s="59"/>
      <c r="H173" s="41" t="s">
        <v>175</v>
      </c>
      <c r="N173" s="52"/>
      <c r="Q173" s="24"/>
      <c r="U173" s="13"/>
      <c r="V173" s="55"/>
      <c r="W173" s="37"/>
      <c r="X173" s="13"/>
      <c r="Y173" s="13"/>
      <c r="Z173" s="13"/>
    </row>
    <row r="174" spans="2:26" ht="15.75">
      <c r="B174" s="9"/>
      <c r="G174" s="89" t="s">
        <v>177</v>
      </c>
      <c r="H174" s="58">
        <f>G163*0.02/12</f>
        <v>5856.3666666666677</v>
      </c>
      <c r="N174" s="35"/>
    </row>
    <row r="175" spans="2:26">
      <c r="B175" s="9"/>
      <c r="Q175" s="20"/>
    </row>
    <row r="176" spans="2:26">
      <c r="B176" s="9"/>
    </row>
  </sheetData>
  <sheetProtection password="AD19" sheet="1" objects="1" scenarios="1" selectLockedCells="1" selectUnlockedCells="1"/>
  <mergeCells count="18">
    <mergeCell ref="A9:A11"/>
    <mergeCell ref="B9:B11"/>
    <mergeCell ref="D9:D11"/>
    <mergeCell ref="F9:F11"/>
    <mergeCell ref="H9:H11"/>
    <mergeCell ref="C9:C10"/>
    <mergeCell ref="G9:G11"/>
    <mergeCell ref="D170:F170"/>
    <mergeCell ref="M1:V1"/>
    <mergeCell ref="S9:S11"/>
    <mergeCell ref="V168:X168"/>
    <mergeCell ref="J9:J11"/>
    <mergeCell ref="B6:E6"/>
    <mergeCell ref="B7:D7"/>
    <mergeCell ref="I6:J6"/>
    <mergeCell ref="I9:I10"/>
    <mergeCell ref="K9:L10"/>
    <mergeCell ref="A1:J1"/>
  </mergeCells>
  <printOptions gridLines="1"/>
  <pageMargins left="0.7" right="0.7" top="0.75" bottom="0.75" header="0.3" footer="0.3"/>
  <pageSetup scale="90" orientation="portrait" horizontalDpi="0" verticalDpi="0" r:id="rId1"/>
  <headerFooter>
    <oddHeader>Page &amp;P of &amp;N</oddHeader>
    <oddFooter>&amp;Cwww.johnsonasirservices.org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50"/>
  <sheetViews>
    <sheetView topLeftCell="A60" workbookViewId="0">
      <selection activeCell="G9" sqref="G9"/>
    </sheetView>
  </sheetViews>
  <sheetFormatPr defaultRowHeight="15"/>
  <cols>
    <col min="5" max="5" width="10.5703125" customWidth="1"/>
    <col min="8" max="8" width="8.7109375" customWidth="1"/>
    <col min="9" max="9" width="10.28515625" customWidth="1"/>
  </cols>
  <sheetData>
    <row r="1" spans="1:9" ht="15.75">
      <c r="A1" s="129"/>
      <c r="B1" s="129"/>
      <c r="C1" s="129"/>
      <c r="D1" s="129"/>
      <c r="E1" s="129"/>
      <c r="F1" s="129"/>
      <c r="G1" s="129"/>
      <c r="H1" s="129"/>
      <c r="I1" s="129"/>
    </row>
    <row r="2" spans="1:9">
      <c r="A2" s="1"/>
      <c r="B2" s="97"/>
      <c r="C2" s="97"/>
      <c r="D2" s="1"/>
      <c r="E2" s="2"/>
      <c r="F2" s="1"/>
      <c r="G2" s="1"/>
      <c r="H2" s="1"/>
      <c r="I2" s="3"/>
    </row>
    <row r="3" spans="1:9">
      <c r="A3" s="1"/>
      <c r="B3" s="98"/>
      <c r="C3" s="98"/>
      <c r="D3" s="1"/>
      <c r="E3" s="2"/>
      <c r="F3" s="1"/>
      <c r="G3" s="1"/>
      <c r="H3" s="1"/>
      <c r="I3" s="3"/>
    </row>
    <row r="4" spans="1:9">
      <c r="A4" s="1"/>
      <c r="B4" s="98"/>
      <c r="C4" s="98"/>
      <c r="D4" s="1"/>
      <c r="E4" s="2"/>
      <c r="F4" s="1"/>
      <c r="G4" s="1"/>
      <c r="H4" s="1"/>
      <c r="I4" s="3"/>
    </row>
    <row r="5" spans="1:9" ht="29.25" customHeight="1">
      <c r="A5" s="83"/>
      <c r="B5" s="99"/>
      <c r="C5" s="95"/>
      <c r="D5" s="95"/>
      <c r="E5" s="2"/>
      <c r="F5" s="1"/>
      <c r="G5" s="1"/>
      <c r="H5" s="1"/>
      <c r="I5" s="3"/>
    </row>
    <row r="6" spans="1:9" ht="32.25" customHeight="1">
      <c r="A6" s="83"/>
      <c r="B6" s="99"/>
      <c r="C6" s="95"/>
      <c r="D6" s="95"/>
      <c r="E6" s="2"/>
      <c r="F6" s="1"/>
      <c r="G6" s="1"/>
      <c r="H6" s="1"/>
      <c r="I6" s="3"/>
    </row>
    <row r="7" spans="1:9">
      <c r="A7" s="1"/>
      <c r="B7" s="95"/>
      <c r="C7" s="95"/>
      <c r="D7" s="1"/>
      <c r="E7" s="4"/>
      <c r="F7" s="1"/>
      <c r="G7" s="1"/>
      <c r="H7" s="1"/>
      <c r="I7" s="3"/>
    </row>
    <row r="8" spans="1:9">
      <c r="A8" s="1"/>
      <c r="B8" s="81"/>
      <c r="C8" s="81"/>
      <c r="D8" s="1"/>
      <c r="E8" s="81"/>
      <c r="F8" s="1"/>
      <c r="G8" s="1"/>
      <c r="H8" s="1"/>
      <c r="I8" s="3"/>
    </row>
    <row r="9" spans="1:9" ht="54.75" customHeight="1">
      <c r="A9" s="1"/>
      <c r="B9" s="1"/>
      <c r="C9" s="84"/>
      <c r="D9" s="1"/>
      <c r="E9" s="84"/>
      <c r="F9" s="1"/>
      <c r="G9" s="1"/>
      <c r="H9" s="1"/>
      <c r="I9" s="85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pans="1:9">
      <c r="A12" s="74"/>
      <c r="B12" s="13"/>
      <c r="C12" s="13"/>
      <c r="D12" s="13"/>
      <c r="E12" s="13"/>
      <c r="F12" s="13"/>
      <c r="G12" s="13"/>
      <c r="H12" s="13"/>
      <c r="I12" s="13"/>
    </row>
    <row r="13" spans="1:9">
      <c r="A13" s="74"/>
      <c r="B13" s="13"/>
      <c r="C13" s="13"/>
      <c r="D13" s="13"/>
      <c r="E13" s="13"/>
      <c r="F13" s="13"/>
      <c r="G13" s="13"/>
      <c r="H13" s="13"/>
      <c r="I13" s="54"/>
    </row>
    <row r="14" spans="1:9">
      <c r="A14" s="74"/>
      <c r="B14" s="13"/>
      <c r="C14" s="13"/>
      <c r="D14" s="13"/>
      <c r="E14" s="13"/>
      <c r="F14" s="13"/>
      <c r="G14" s="13"/>
      <c r="H14" s="13"/>
      <c r="I14" s="54"/>
    </row>
    <row r="15" spans="1:9">
      <c r="A15" s="74"/>
      <c r="B15" s="13"/>
      <c r="C15" s="13"/>
      <c r="D15" s="13"/>
      <c r="E15" s="13"/>
      <c r="F15" s="13"/>
      <c r="G15" s="13"/>
      <c r="H15" s="13"/>
      <c r="I15" s="54"/>
    </row>
    <row r="16" spans="1:9">
      <c r="A16" s="74"/>
      <c r="B16" s="13"/>
      <c r="C16" s="13"/>
      <c r="D16" s="13"/>
      <c r="E16" s="13"/>
      <c r="F16" s="13"/>
      <c r="G16" s="13"/>
      <c r="H16" s="13"/>
      <c r="I16" s="54"/>
    </row>
    <row r="17" spans="1:9">
      <c r="A17" s="74"/>
      <c r="B17" s="13"/>
      <c r="C17" s="13"/>
      <c r="D17" s="13"/>
      <c r="E17" s="13"/>
      <c r="F17" s="13"/>
      <c r="G17" s="13"/>
      <c r="H17" s="13"/>
      <c r="I17" s="54"/>
    </row>
    <row r="18" spans="1:9">
      <c r="A18" s="74"/>
      <c r="B18" s="13"/>
      <c r="C18" s="13"/>
      <c r="D18" s="13"/>
      <c r="E18" s="13"/>
      <c r="F18" s="13"/>
      <c r="G18" s="13"/>
      <c r="H18" s="13"/>
      <c r="I18" s="54"/>
    </row>
    <row r="19" spans="1:9">
      <c r="A19" s="74"/>
      <c r="B19" s="13"/>
      <c r="C19" s="13"/>
      <c r="D19" s="13"/>
      <c r="E19" s="13"/>
      <c r="F19" s="13"/>
      <c r="G19" s="13"/>
      <c r="H19" s="13"/>
      <c r="I19" s="54"/>
    </row>
    <row r="20" spans="1:9">
      <c r="A20" s="74"/>
      <c r="B20" s="13"/>
      <c r="C20" s="13"/>
      <c r="D20" s="13"/>
      <c r="E20" s="13"/>
      <c r="F20" s="13"/>
      <c r="G20" s="13"/>
      <c r="H20" s="13"/>
      <c r="I20" s="54"/>
    </row>
    <row r="21" spans="1:9">
      <c r="A21" s="74"/>
      <c r="B21" s="13"/>
      <c r="C21" s="13"/>
      <c r="D21" s="13"/>
      <c r="E21" s="13"/>
      <c r="F21" s="13"/>
      <c r="G21" s="13"/>
      <c r="H21" s="13"/>
      <c r="I21" s="54"/>
    </row>
    <row r="22" spans="1:9">
      <c r="A22" s="74"/>
      <c r="B22" s="13"/>
      <c r="C22" s="13"/>
      <c r="D22" s="13"/>
      <c r="E22" s="13"/>
      <c r="F22" s="13"/>
      <c r="G22" s="86"/>
      <c r="H22" s="13"/>
      <c r="I22" s="13"/>
    </row>
    <row r="23" spans="1:9">
      <c r="A23" s="74"/>
      <c r="B23" s="13"/>
      <c r="C23" s="13"/>
      <c r="D23" s="13"/>
      <c r="E23" s="13"/>
      <c r="F23" s="13"/>
      <c r="G23" s="63"/>
      <c r="H23" s="13"/>
      <c r="I23" s="13"/>
    </row>
    <row r="24" spans="1:9">
      <c r="A24" s="74"/>
      <c r="B24" s="13"/>
      <c r="C24" s="13"/>
      <c r="D24" s="13"/>
      <c r="E24" s="13"/>
      <c r="F24" s="13"/>
      <c r="G24" s="86"/>
      <c r="H24" s="13"/>
      <c r="I24" s="13"/>
    </row>
    <row r="25" spans="1:9">
      <c r="A25" s="74"/>
      <c r="B25" s="13"/>
      <c r="C25" s="13"/>
      <c r="D25" s="13"/>
      <c r="E25" s="13"/>
      <c r="F25" s="13"/>
      <c r="G25" s="63"/>
      <c r="H25" s="13"/>
      <c r="I25" s="13"/>
    </row>
    <row r="26" spans="1:9">
      <c r="A26" s="74"/>
      <c r="B26" s="13"/>
      <c r="C26" s="13"/>
      <c r="D26" s="13"/>
      <c r="E26" s="13"/>
      <c r="F26" s="13"/>
      <c r="G26" s="86"/>
      <c r="H26" s="13"/>
      <c r="I26" s="13"/>
    </row>
    <row r="27" spans="1:9">
      <c r="A27" s="74"/>
      <c r="B27" s="13"/>
      <c r="C27" s="13"/>
      <c r="D27" s="13"/>
      <c r="E27" s="13"/>
      <c r="F27" s="13"/>
      <c r="G27" s="63"/>
      <c r="H27" s="13"/>
      <c r="I27" s="13"/>
    </row>
    <row r="28" spans="1:9">
      <c r="A28" s="74"/>
      <c r="B28" s="13"/>
      <c r="C28" s="13"/>
      <c r="D28" s="13"/>
      <c r="E28" s="13"/>
      <c r="F28" s="13"/>
      <c r="G28" s="86"/>
      <c r="H28" s="13"/>
      <c r="I28" s="13"/>
    </row>
    <row r="29" spans="1:9">
      <c r="A29" s="74"/>
      <c r="B29" s="13"/>
      <c r="C29" s="13"/>
      <c r="D29" s="13"/>
      <c r="E29" s="13"/>
      <c r="F29" s="13"/>
      <c r="G29" s="63"/>
      <c r="H29" s="13"/>
      <c r="I29" s="13"/>
    </row>
    <row r="30" spans="1:9">
      <c r="A30" s="74"/>
      <c r="B30" s="13"/>
      <c r="C30" s="13"/>
      <c r="D30" s="13"/>
      <c r="E30" s="13"/>
      <c r="F30" s="13"/>
      <c r="G30" s="86"/>
      <c r="H30" s="13"/>
      <c r="I30" s="13"/>
    </row>
    <row r="31" spans="1:9">
      <c r="A31" s="74"/>
      <c r="B31" s="13"/>
      <c r="C31" s="13"/>
      <c r="D31" s="13"/>
      <c r="E31" s="13"/>
      <c r="F31" s="13"/>
      <c r="G31" s="63"/>
      <c r="H31" s="13"/>
      <c r="I31" s="13"/>
    </row>
    <row r="32" spans="1:9">
      <c r="A32" s="74"/>
      <c r="B32" s="13"/>
      <c r="C32" s="13"/>
      <c r="D32" s="13"/>
      <c r="E32" s="13"/>
      <c r="F32" s="13"/>
      <c r="G32" s="86"/>
      <c r="H32" s="13"/>
      <c r="I32" s="13"/>
    </row>
    <row r="33" spans="1:9">
      <c r="A33" s="74"/>
      <c r="B33" s="13"/>
      <c r="C33" s="13"/>
      <c r="D33" s="13"/>
      <c r="E33" s="13"/>
      <c r="F33" s="13"/>
      <c r="G33" s="63"/>
      <c r="H33" s="13"/>
      <c r="I33" s="13"/>
    </row>
    <row r="34" spans="1:9">
      <c r="A34" s="74"/>
      <c r="B34" s="13"/>
      <c r="C34" s="13"/>
      <c r="D34" s="13"/>
      <c r="E34" s="13"/>
      <c r="F34" s="13"/>
      <c r="G34" s="86"/>
      <c r="H34" s="13"/>
      <c r="I34" s="13"/>
    </row>
    <row r="35" spans="1:9">
      <c r="A35" s="74"/>
      <c r="B35" s="13"/>
      <c r="C35" s="13"/>
      <c r="D35" s="13"/>
      <c r="E35" s="13"/>
      <c r="F35" s="13"/>
      <c r="G35" s="63"/>
      <c r="H35" s="13"/>
      <c r="I35" s="13"/>
    </row>
    <row r="36" spans="1:9">
      <c r="A36" s="74"/>
      <c r="B36" s="13"/>
      <c r="C36" s="13"/>
      <c r="D36" s="13"/>
      <c r="E36" s="13"/>
      <c r="F36" s="13"/>
      <c r="G36" s="86"/>
      <c r="H36" s="13"/>
      <c r="I36" s="13"/>
    </row>
    <row r="37" spans="1:9">
      <c r="A37" s="74"/>
      <c r="B37" s="13"/>
      <c r="C37" s="13"/>
      <c r="D37" s="13"/>
      <c r="E37" s="13"/>
      <c r="F37" s="13"/>
      <c r="G37" s="63"/>
      <c r="H37" s="13"/>
      <c r="I37" s="13"/>
    </row>
    <row r="38" spans="1:9">
      <c r="A38" s="74"/>
      <c r="B38" s="13"/>
      <c r="C38" s="13"/>
      <c r="D38" s="13"/>
      <c r="E38" s="13"/>
      <c r="F38" s="13"/>
      <c r="G38" s="86"/>
      <c r="H38" s="13"/>
      <c r="I38" s="13"/>
    </row>
    <row r="39" spans="1:9">
      <c r="A39" s="74"/>
      <c r="B39" s="13"/>
      <c r="C39" s="13"/>
      <c r="D39" s="13"/>
      <c r="E39" s="13"/>
      <c r="F39" s="13"/>
      <c r="G39" s="63"/>
      <c r="H39" s="13"/>
      <c r="I39" s="13"/>
    </row>
    <row r="40" spans="1:9">
      <c r="A40" s="74"/>
      <c r="B40" s="13"/>
      <c r="C40" s="13"/>
      <c r="D40" s="13"/>
      <c r="E40" s="13"/>
      <c r="F40" s="13"/>
      <c r="G40" s="86"/>
      <c r="H40" s="13"/>
      <c r="I40" s="13"/>
    </row>
    <row r="41" spans="1:9">
      <c r="A41" s="74"/>
      <c r="B41" s="13"/>
      <c r="C41" s="13"/>
      <c r="D41" s="13"/>
      <c r="E41" s="13"/>
      <c r="F41" s="13"/>
      <c r="G41" s="63"/>
      <c r="H41" s="13"/>
      <c r="I41" s="13"/>
    </row>
    <row r="42" spans="1:9">
      <c r="A42" s="13"/>
      <c r="B42" s="13"/>
      <c r="C42" s="13"/>
      <c r="D42" s="13"/>
      <c r="E42" s="13"/>
      <c r="F42" s="13"/>
      <c r="G42" s="13"/>
      <c r="H42" s="13"/>
      <c r="I42" s="13"/>
    </row>
    <row r="43" spans="1:9">
      <c r="A43" s="13"/>
      <c r="B43" s="13"/>
      <c r="C43" s="13"/>
      <c r="D43" s="13"/>
      <c r="E43" s="13"/>
      <c r="F43" s="13"/>
      <c r="G43" s="13"/>
      <c r="H43" s="13"/>
      <c r="I43" s="13"/>
    </row>
    <row r="44" spans="1:9">
      <c r="A44" s="13"/>
      <c r="B44" s="13"/>
      <c r="C44" s="13"/>
      <c r="D44" s="13"/>
      <c r="E44" s="87"/>
      <c r="F44" s="13"/>
      <c r="G44" s="13"/>
      <c r="H44" s="13"/>
      <c r="I44" s="37"/>
    </row>
    <row r="45" spans="1:9" ht="18" customHeight="1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15" customHeight="1">
      <c r="A46" s="13"/>
      <c r="B46" s="13"/>
      <c r="C46" s="127"/>
      <c r="D46" s="127"/>
      <c r="E46" s="127"/>
      <c r="F46" s="54"/>
      <c r="G46" s="82"/>
      <c r="H46" s="13"/>
      <c r="I46" s="13"/>
    </row>
    <row r="47" spans="1:9">
      <c r="A47" s="13"/>
      <c r="B47" s="13"/>
      <c r="C47" s="127"/>
      <c r="D47" s="127"/>
      <c r="E47" s="127"/>
      <c r="F47" s="87"/>
      <c r="G47" s="13"/>
      <c r="H47" s="13"/>
      <c r="I47" s="13"/>
    </row>
    <row r="48" spans="1:9">
      <c r="A48" s="13"/>
      <c r="B48" s="13"/>
      <c r="C48" s="127"/>
      <c r="D48" s="127"/>
      <c r="E48" s="127"/>
      <c r="F48" s="37"/>
      <c r="G48" s="13"/>
      <c r="H48" s="54"/>
      <c r="I48" s="13"/>
    </row>
    <row r="49" spans="1:9" ht="18" customHeight="1">
      <c r="A49" s="13"/>
      <c r="B49" s="13"/>
      <c r="C49" s="13"/>
      <c r="D49" s="128"/>
      <c r="E49" s="128"/>
      <c r="F49" s="13"/>
      <c r="G49" s="13"/>
      <c r="H49" s="13"/>
      <c r="I49" s="13"/>
    </row>
    <row r="50" spans="1:9" ht="27" customHeight="1">
      <c r="A50" s="13"/>
      <c r="B50" s="13"/>
      <c r="C50" s="13"/>
      <c r="D50" s="128"/>
      <c r="E50" s="128"/>
      <c r="F50" s="55"/>
      <c r="G50" s="37"/>
      <c r="H50" s="13"/>
      <c r="I50" s="13"/>
    </row>
  </sheetData>
  <sheetProtection selectLockedCells="1" selectUnlockedCells="1"/>
  <mergeCells count="9">
    <mergeCell ref="C46:E48"/>
    <mergeCell ref="D49:E50"/>
    <mergeCell ref="B7:C7"/>
    <mergeCell ref="A1:I1"/>
    <mergeCell ref="B2:C2"/>
    <mergeCell ref="B3:C3"/>
    <mergeCell ref="B4:C4"/>
    <mergeCell ref="B5:D5"/>
    <mergeCell ref="B6:D6"/>
  </mergeCells>
  <printOptions gridLines="1"/>
  <pageMargins left="1.7" right="0.15" top="0.75" bottom="0.75" header="0.3" footer="0.3"/>
  <pageSetup scale="8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M175"/>
  <sheetViews>
    <sheetView workbookViewId="0">
      <selection activeCell="J165" sqref="J165"/>
    </sheetView>
  </sheetViews>
  <sheetFormatPr defaultRowHeight="15"/>
  <cols>
    <col min="1" max="4" width="9.140625" style="13"/>
    <col min="5" max="5" width="2.7109375" style="13" customWidth="1"/>
    <col min="6" max="8" width="9.140625" style="13"/>
    <col min="9" max="9" width="2.7109375" style="13" customWidth="1"/>
    <col min="10" max="16384" width="9.140625" style="13"/>
  </cols>
  <sheetData>
    <row r="2" spans="2:10">
      <c r="F2" s="63"/>
    </row>
    <row r="3" spans="2:10">
      <c r="F3" s="64"/>
    </row>
    <row r="4" spans="2:10">
      <c r="F4" s="63"/>
    </row>
    <row r="9" spans="2:10" ht="27.75" customHeight="1">
      <c r="B9" s="63"/>
      <c r="D9" s="67"/>
      <c r="F9" s="67"/>
      <c r="G9" s="67"/>
    </row>
    <row r="10" spans="2:10">
      <c r="G10" s="37"/>
      <c r="H10" s="38"/>
      <c r="J10" s="38"/>
    </row>
    <row r="11" spans="2:10">
      <c r="H11" s="38"/>
      <c r="J11" s="38"/>
    </row>
    <row r="12" spans="2:10">
      <c r="B12" s="74"/>
    </row>
    <row r="13" spans="2:10">
      <c r="B13" s="74"/>
    </row>
    <row r="14" spans="2:10">
      <c r="B14" s="74"/>
    </row>
    <row r="15" spans="2:10">
      <c r="B15" s="74"/>
    </row>
    <row r="16" spans="2:10">
      <c r="B16" s="74"/>
    </row>
    <row r="17" spans="2:7">
      <c r="B17" s="74"/>
    </row>
    <row r="18" spans="2:7">
      <c r="B18" s="74"/>
    </row>
    <row r="19" spans="2:7">
      <c r="B19" s="74"/>
    </row>
    <row r="20" spans="2:7">
      <c r="B20" s="74"/>
    </row>
    <row r="21" spans="2:7">
      <c r="B21" s="74"/>
    </row>
    <row r="22" spans="2:7">
      <c r="B22" s="74"/>
    </row>
    <row r="23" spans="2:7">
      <c r="B23" s="74"/>
    </row>
    <row r="24" spans="2:7">
      <c r="B24" s="74"/>
    </row>
    <row r="25" spans="2:7">
      <c r="B25" s="74"/>
    </row>
    <row r="26" spans="2:7">
      <c r="B26" s="74"/>
    </row>
    <row r="27" spans="2:7">
      <c r="B27" s="74"/>
    </row>
    <row r="28" spans="2:7">
      <c r="B28" s="74"/>
    </row>
    <row r="29" spans="2:7">
      <c r="B29" s="46"/>
      <c r="C29" s="63"/>
      <c r="G29" s="69"/>
    </row>
    <row r="30" spans="2:7">
      <c r="B30" s="74"/>
      <c r="C30" s="63"/>
      <c r="G30" s="75"/>
    </row>
    <row r="31" spans="2:7">
      <c r="B31" s="74"/>
      <c r="C31" s="63"/>
      <c r="G31" s="76"/>
    </row>
    <row r="32" spans="2:7">
      <c r="B32" s="74"/>
      <c r="C32" s="63"/>
      <c r="G32" s="76"/>
    </row>
    <row r="33" spans="2:7">
      <c r="B33" s="74"/>
      <c r="C33" s="63"/>
      <c r="G33" s="76"/>
    </row>
    <row r="34" spans="2:7">
      <c r="B34" s="74"/>
      <c r="C34" s="63"/>
      <c r="G34" s="76"/>
    </row>
    <row r="35" spans="2:7">
      <c r="B35" s="74"/>
      <c r="C35" s="63"/>
      <c r="G35" s="76"/>
    </row>
    <row r="36" spans="2:7">
      <c r="B36" s="74"/>
      <c r="C36" s="63"/>
      <c r="G36" s="76"/>
    </row>
    <row r="37" spans="2:7">
      <c r="B37" s="74"/>
      <c r="C37" s="63"/>
      <c r="G37" s="76"/>
    </row>
    <row r="38" spans="2:7">
      <c r="B38" s="74"/>
      <c r="C38" s="63"/>
      <c r="G38" s="76"/>
    </row>
    <row r="39" spans="2:7">
      <c r="B39" s="74"/>
      <c r="C39" s="63"/>
      <c r="G39" s="76"/>
    </row>
    <row r="40" spans="2:7">
      <c r="B40" s="74"/>
      <c r="C40" s="63"/>
      <c r="G40" s="76"/>
    </row>
    <row r="41" spans="2:7">
      <c r="B41" s="74"/>
      <c r="C41" s="63"/>
      <c r="G41" s="76"/>
    </row>
    <row r="42" spans="2:7">
      <c r="B42" s="74"/>
      <c r="C42" s="63"/>
      <c r="G42" s="76"/>
    </row>
    <row r="43" spans="2:7">
      <c r="B43" s="74"/>
      <c r="C43" s="63"/>
      <c r="G43" s="76"/>
    </row>
    <row r="44" spans="2:7">
      <c r="B44" s="74"/>
      <c r="C44" s="63"/>
      <c r="G44" s="76"/>
    </row>
    <row r="45" spans="2:7">
      <c r="B45" s="74"/>
      <c r="C45" s="63"/>
      <c r="G45" s="76"/>
    </row>
    <row r="46" spans="2:7">
      <c r="B46" s="74"/>
      <c r="C46" s="63"/>
      <c r="G46" s="76"/>
    </row>
    <row r="47" spans="2:7">
      <c r="B47" s="74"/>
      <c r="C47" s="63"/>
      <c r="G47" s="76"/>
    </row>
    <row r="48" spans="2:7">
      <c r="B48" s="74"/>
      <c r="C48" s="63"/>
      <c r="G48" s="76"/>
    </row>
    <row r="49" spans="2:7">
      <c r="B49" s="74"/>
      <c r="C49" s="63"/>
      <c r="G49" s="76"/>
    </row>
    <row r="50" spans="2:7">
      <c r="B50" s="74"/>
      <c r="C50" s="63"/>
      <c r="G50" s="76"/>
    </row>
    <row r="51" spans="2:7">
      <c r="B51" s="74"/>
      <c r="C51" s="63"/>
      <c r="G51" s="76"/>
    </row>
    <row r="52" spans="2:7">
      <c r="B52" s="74"/>
      <c r="C52" s="63"/>
      <c r="G52" s="76"/>
    </row>
    <row r="53" spans="2:7">
      <c r="B53" s="74"/>
      <c r="C53" s="63"/>
      <c r="G53" s="76"/>
    </row>
    <row r="54" spans="2:7">
      <c r="B54" s="74"/>
      <c r="C54" s="63"/>
      <c r="G54" s="76"/>
    </row>
    <row r="55" spans="2:7">
      <c r="B55" s="74"/>
      <c r="C55" s="63"/>
      <c r="G55" s="76"/>
    </row>
    <row r="56" spans="2:7">
      <c r="B56" s="74"/>
      <c r="C56" s="63"/>
      <c r="G56" s="76"/>
    </row>
    <row r="57" spans="2:7">
      <c r="B57" s="74"/>
      <c r="C57" s="63"/>
      <c r="G57" s="76"/>
    </row>
    <row r="58" spans="2:7">
      <c r="B58" s="74"/>
      <c r="C58" s="63"/>
      <c r="G58" s="76"/>
    </row>
    <row r="59" spans="2:7">
      <c r="B59" s="74"/>
      <c r="C59" s="63"/>
      <c r="G59" s="76"/>
    </row>
    <row r="60" spans="2:7">
      <c r="B60" s="74"/>
      <c r="C60" s="63"/>
      <c r="G60" s="76"/>
    </row>
    <row r="61" spans="2:7">
      <c r="B61" s="74"/>
      <c r="C61" s="63"/>
      <c r="G61" s="76"/>
    </row>
    <row r="62" spans="2:7">
      <c r="B62" s="74"/>
      <c r="C62" s="63"/>
      <c r="G62" s="76"/>
    </row>
    <row r="63" spans="2:7">
      <c r="B63" s="74"/>
      <c r="C63" s="63"/>
      <c r="G63" s="76"/>
    </row>
    <row r="64" spans="2:7">
      <c r="B64" s="74"/>
      <c r="C64" s="63"/>
      <c r="G64" s="76"/>
    </row>
    <row r="65" spans="2:10">
      <c r="B65" s="74"/>
      <c r="C65" s="63"/>
      <c r="G65" s="76"/>
    </row>
    <row r="66" spans="2:10">
      <c r="B66" s="74"/>
      <c r="C66" s="63"/>
      <c r="G66" s="76"/>
    </row>
    <row r="67" spans="2:10">
      <c r="B67" s="74"/>
      <c r="C67" s="63"/>
      <c r="G67" s="76"/>
    </row>
    <row r="68" spans="2:10">
      <c r="B68" s="74"/>
      <c r="C68" s="63"/>
      <c r="G68" s="76"/>
    </row>
    <row r="69" spans="2:10">
      <c r="B69" s="74"/>
      <c r="C69" s="63"/>
      <c r="G69" s="76"/>
    </row>
    <row r="70" spans="2:10">
      <c r="B70" s="74"/>
      <c r="C70" s="63"/>
      <c r="G70" s="76"/>
    </row>
    <row r="71" spans="2:10">
      <c r="B71" s="74"/>
      <c r="C71" s="63"/>
      <c r="G71" s="76"/>
    </row>
    <row r="72" spans="2:10">
      <c r="B72" s="74"/>
      <c r="C72" s="63"/>
      <c r="G72" s="76"/>
    </row>
    <row r="73" spans="2:10">
      <c r="B73" s="74"/>
      <c r="C73" s="63"/>
      <c r="G73" s="76"/>
    </row>
    <row r="74" spans="2:10">
      <c r="B74" s="74"/>
      <c r="C74" s="63"/>
      <c r="G74" s="76"/>
    </row>
    <row r="75" spans="2:10">
      <c r="B75" s="74"/>
      <c r="C75" s="63"/>
      <c r="G75" s="76"/>
    </row>
    <row r="76" spans="2:10">
      <c r="B76" s="74"/>
      <c r="C76" s="63"/>
      <c r="G76" s="76"/>
    </row>
    <row r="77" spans="2:10">
      <c r="B77" s="74"/>
      <c r="C77" s="63"/>
      <c r="G77" s="75"/>
      <c r="J77" s="55"/>
    </row>
    <row r="78" spans="2:10">
      <c r="B78" s="74"/>
      <c r="C78" s="63"/>
      <c r="G78" s="76"/>
      <c r="J78" s="54"/>
    </row>
    <row r="79" spans="2:10">
      <c r="B79" s="74"/>
      <c r="C79" s="63"/>
      <c r="G79" s="76"/>
      <c r="J79" s="54"/>
    </row>
    <row r="80" spans="2:10">
      <c r="B80" s="74"/>
      <c r="C80" s="63"/>
      <c r="G80" s="76"/>
      <c r="J80" s="54"/>
    </row>
    <row r="81" spans="2:10">
      <c r="B81" s="74"/>
      <c r="C81" s="63"/>
      <c r="G81" s="76"/>
      <c r="J81" s="54"/>
    </row>
    <row r="82" spans="2:10">
      <c r="B82" s="74"/>
      <c r="C82" s="63"/>
      <c r="G82" s="76"/>
      <c r="J82" s="54"/>
    </row>
    <row r="83" spans="2:10">
      <c r="B83" s="74"/>
      <c r="C83" s="63"/>
      <c r="G83" s="76"/>
      <c r="J83" s="54"/>
    </row>
    <row r="84" spans="2:10">
      <c r="B84" s="74"/>
      <c r="C84" s="63"/>
      <c r="G84" s="76"/>
      <c r="J84" s="54"/>
    </row>
    <row r="85" spans="2:10">
      <c r="B85" s="74"/>
      <c r="C85" s="63"/>
      <c r="G85" s="76"/>
      <c r="J85" s="54"/>
    </row>
    <row r="86" spans="2:10">
      <c r="B86" s="74"/>
      <c r="C86" s="63"/>
      <c r="G86" s="76"/>
      <c r="J86" s="54"/>
    </row>
    <row r="87" spans="2:10">
      <c r="B87" s="74"/>
      <c r="C87" s="63"/>
      <c r="G87" s="76"/>
      <c r="J87" s="54"/>
    </row>
    <row r="88" spans="2:10">
      <c r="B88" s="74"/>
      <c r="C88" s="63"/>
      <c r="G88" s="76"/>
      <c r="J88" s="54"/>
    </row>
    <row r="89" spans="2:10">
      <c r="B89" s="74"/>
      <c r="C89" s="63"/>
      <c r="G89" s="76"/>
      <c r="J89" s="54"/>
    </row>
    <row r="90" spans="2:10">
      <c r="B90" s="74"/>
      <c r="C90" s="63"/>
      <c r="G90" s="76"/>
      <c r="J90" s="54"/>
    </row>
    <row r="91" spans="2:10">
      <c r="B91" s="74"/>
      <c r="C91" s="63"/>
      <c r="G91" s="76"/>
      <c r="J91" s="54"/>
    </row>
    <row r="92" spans="2:10">
      <c r="B92" s="74"/>
      <c r="C92" s="63"/>
      <c r="G92" s="76"/>
      <c r="J92" s="54"/>
    </row>
    <row r="93" spans="2:10">
      <c r="B93" s="74"/>
      <c r="C93" s="63"/>
      <c r="G93" s="76"/>
      <c r="J93" s="54"/>
    </row>
    <row r="94" spans="2:10">
      <c r="B94" s="74"/>
      <c r="C94" s="63"/>
      <c r="G94" s="76"/>
      <c r="J94" s="54"/>
    </row>
    <row r="95" spans="2:10">
      <c r="B95" s="74"/>
      <c r="C95" s="63"/>
      <c r="G95" s="76"/>
      <c r="J95" s="54"/>
    </row>
    <row r="96" spans="2:10">
      <c r="B96" s="74"/>
      <c r="C96" s="63"/>
      <c r="G96" s="76"/>
      <c r="J96" s="54"/>
    </row>
    <row r="97" spans="2:10">
      <c r="B97" s="74"/>
      <c r="C97" s="63"/>
      <c r="G97" s="76"/>
      <c r="J97" s="54"/>
    </row>
    <row r="98" spans="2:10">
      <c r="B98" s="74"/>
      <c r="C98" s="63"/>
      <c r="G98" s="76"/>
      <c r="J98" s="54"/>
    </row>
    <row r="99" spans="2:10">
      <c r="B99" s="74"/>
      <c r="C99" s="63"/>
      <c r="G99" s="76"/>
      <c r="J99" s="54"/>
    </row>
    <row r="100" spans="2:10">
      <c r="B100" s="74"/>
      <c r="C100" s="63"/>
      <c r="G100" s="76"/>
      <c r="J100" s="54"/>
    </row>
    <row r="101" spans="2:10">
      <c r="B101" s="74"/>
      <c r="C101" s="63"/>
      <c r="G101" s="51"/>
      <c r="J101" s="54"/>
    </row>
    <row r="102" spans="2:10">
      <c r="B102" s="74"/>
      <c r="C102" s="63"/>
      <c r="G102" s="76"/>
      <c r="J102" s="54"/>
    </row>
    <row r="103" spans="2:10">
      <c r="B103" s="74"/>
      <c r="C103" s="63"/>
      <c r="G103" s="76"/>
      <c r="J103" s="54"/>
    </row>
    <row r="104" spans="2:10">
      <c r="B104" s="74"/>
      <c r="C104" s="63"/>
      <c r="G104" s="76"/>
      <c r="J104" s="54"/>
    </row>
    <row r="105" spans="2:10">
      <c r="B105" s="74"/>
      <c r="C105" s="63"/>
      <c r="G105" s="76"/>
      <c r="J105" s="54"/>
    </row>
    <row r="106" spans="2:10">
      <c r="B106" s="74"/>
      <c r="C106" s="63"/>
      <c r="G106" s="76"/>
      <c r="J106" s="54"/>
    </row>
    <row r="107" spans="2:10">
      <c r="B107" s="74"/>
      <c r="C107" s="63"/>
      <c r="G107" s="76"/>
      <c r="J107" s="54"/>
    </row>
    <row r="108" spans="2:10">
      <c r="B108" s="74"/>
      <c r="C108" s="63"/>
      <c r="G108" s="76"/>
      <c r="J108" s="54"/>
    </row>
    <row r="109" spans="2:10">
      <c r="B109" s="74"/>
      <c r="C109" s="63"/>
      <c r="G109" s="76"/>
      <c r="J109" s="54"/>
    </row>
    <row r="110" spans="2:10">
      <c r="B110" s="74"/>
      <c r="C110" s="63"/>
      <c r="G110" s="76"/>
      <c r="J110" s="54"/>
    </row>
    <row r="111" spans="2:10">
      <c r="B111" s="74"/>
      <c r="C111" s="63"/>
      <c r="G111" s="76"/>
      <c r="J111" s="54"/>
    </row>
    <row r="112" spans="2:10">
      <c r="B112" s="74"/>
      <c r="C112" s="63"/>
      <c r="G112" s="77"/>
      <c r="J112" s="54"/>
    </row>
    <row r="113" spans="2:10">
      <c r="B113" s="74"/>
      <c r="C113" s="63"/>
      <c r="G113" s="51"/>
      <c r="H113" s="37"/>
      <c r="J113" s="54"/>
    </row>
    <row r="114" spans="2:10">
      <c r="B114" s="74"/>
      <c r="C114" s="63"/>
      <c r="G114" s="69"/>
      <c r="H114" s="54"/>
      <c r="J114" s="54"/>
    </row>
    <row r="115" spans="2:10">
      <c r="B115" s="74"/>
      <c r="C115" s="63"/>
      <c r="G115" s="69"/>
      <c r="H115" s="54"/>
      <c r="J115" s="54"/>
    </row>
    <row r="116" spans="2:10">
      <c r="B116" s="74"/>
      <c r="C116" s="63"/>
      <c r="G116" s="69"/>
      <c r="H116" s="54"/>
      <c r="J116" s="54"/>
    </row>
    <row r="117" spans="2:10">
      <c r="B117" s="74"/>
      <c r="C117" s="63"/>
      <c r="G117" s="69"/>
      <c r="H117" s="54"/>
      <c r="J117" s="54"/>
    </row>
    <row r="118" spans="2:10">
      <c r="B118" s="74"/>
      <c r="C118" s="63"/>
      <c r="G118" s="69"/>
      <c r="H118" s="54"/>
    </row>
    <row r="119" spans="2:10">
      <c r="B119" s="74"/>
      <c r="C119" s="63"/>
      <c r="G119" s="69"/>
      <c r="H119" s="54"/>
    </row>
    <row r="120" spans="2:10">
      <c r="B120" s="74"/>
      <c r="C120" s="63"/>
      <c r="G120" s="69"/>
      <c r="H120" s="54"/>
    </row>
    <row r="121" spans="2:10">
      <c r="B121" s="74"/>
      <c r="C121" s="63"/>
      <c r="G121" s="69"/>
      <c r="H121" s="54"/>
    </row>
    <row r="122" spans="2:10">
      <c r="B122" s="74"/>
      <c r="C122" s="63"/>
      <c r="G122" s="69"/>
      <c r="H122" s="54"/>
    </row>
    <row r="123" spans="2:10">
      <c r="B123" s="74"/>
      <c r="C123" s="63"/>
      <c r="G123" s="69"/>
      <c r="H123" s="54"/>
    </row>
    <row r="124" spans="2:10">
      <c r="B124" s="74"/>
      <c r="C124" s="63"/>
      <c r="G124" s="69"/>
      <c r="H124" s="54"/>
    </row>
    <row r="125" spans="2:10">
      <c r="B125" s="74"/>
      <c r="C125" s="63"/>
      <c r="G125" s="69"/>
      <c r="H125" s="54"/>
    </row>
    <row r="126" spans="2:10">
      <c r="B126" s="74"/>
      <c r="C126" s="63"/>
      <c r="G126" s="69"/>
      <c r="H126" s="54"/>
    </row>
    <row r="127" spans="2:10">
      <c r="B127" s="74"/>
      <c r="C127" s="63"/>
      <c r="G127" s="69"/>
      <c r="H127" s="54"/>
    </row>
    <row r="128" spans="2:10">
      <c r="B128" s="74"/>
      <c r="C128" s="63"/>
      <c r="G128" s="69"/>
      <c r="H128" s="54"/>
    </row>
    <row r="129" spans="2:8">
      <c r="B129" s="74"/>
      <c r="C129" s="63"/>
      <c r="G129" s="69"/>
      <c r="H129" s="54"/>
    </row>
    <row r="130" spans="2:8">
      <c r="B130" s="74"/>
      <c r="C130" s="63"/>
      <c r="G130" s="69"/>
      <c r="H130" s="54"/>
    </row>
    <row r="131" spans="2:8">
      <c r="B131" s="74"/>
      <c r="C131" s="63"/>
      <c r="G131" s="69"/>
      <c r="H131" s="54"/>
    </row>
    <row r="132" spans="2:8">
      <c r="B132" s="74"/>
      <c r="C132" s="63"/>
      <c r="G132" s="69"/>
      <c r="H132" s="54"/>
    </row>
    <row r="133" spans="2:8">
      <c r="B133" s="74"/>
      <c r="C133" s="63"/>
      <c r="G133" s="69"/>
      <c r="H133" s="54"/>
    </row>
    <row r="134" spans="2:8">
      <c r="B134" s="74"/>
      <c r="C134" s="63"/>
      <c r="G134" s="69"/>
      <c r="H134" s="54"/>
    </row>
    <row r="135" spans="2:8">
      <c r="B135" s="74"/>
      <c r="C135" s="63"/>
      <c r="G135" s="69"/>
      <c r="H135" s="54"/>
    </row>
    <row r="136" spans="2:8">
      <c r="B136" s="74"/>
      <c r="C136" s="63"/>
      <c r="G136" s="69"/>
      <c r="H136" s="54"/>
    </row>
    <row r="137" spans="2:8">
      <c r="B137" s="74"/>
      <c r="C137" s="63"/>
      <c r="G137" s="69"/>
      <c r="H137" s="54"/>
    </row>
    <row r="138" spans="2:8">
      <c r="B138" s="74"/>
      <c r="C138" s="63"/>
      <c r="G138" s="69"/>
      <c r="H138" s="54"/>
    </row>
    <row r="139" spans="2:8">
      <c r="B139" s="74"/>
      <c r="C139" s="63"/>
      <c r="G139" s="69"/>
      <c r="H139" s="54"/>
    </row>
    <row r="140" spans="2:8">
      <c r="B140" s="74"/>
      <c r="C140" s="63"/>
      <c r="G140" s="69"/>
      <c r="H140" s="54"/>
    </row>
    <row r="141" spans="2:8">
      <c r="B141" s="74"/>
      <c r="C141" s="63"/>
      <c r="G141" s="69"/>
      <c r="H141" s="54"/>
    </row>
    <row r="142" spans="2:8">
      <c r="B142" s="74"/>
      <c r="C142" s="63"/>
      <c r="G142" s="69"/>
      <c r="H142" s="54"/>
    </row>
    <row r="143" spans="2:8">
      <c r="B143" s="74"/>
      <c r="C143" s="63"/>
      <c r="G143" s="69"/>
      <c r="H143" s="54"/>
    </row>
    <row r="144" spans="2:8">
      <c r="B144" s="74"/>
      <c r="C144" s="63"/>
      <c r="G144" s="69"/>
      <c r="H144" s="54"/>
    </row>
    <row r="145" spans="2:8">
      <c r="B145" s="74"/>
      <c r="C145" s="63"/>
      <c r="G145" s="69"/>
      <c r="H145" s="54"/>
    </row>
    <row r="146" spans="2:8">
      <c r="B146" s="74"/>
      <c r="C146" s="63"/>
      <c r="G146" s="69"/>
      <c r="H146" s="54"/>
    </row>
    <row r="147" spans="2:8">
      <c r="B147" s="74"/>
      <c r="C147" s="63"/>
      <c r="G147" s="69"/>
      <c r="H147" s="54"/>
    </row>
    <row r="148" spans="2:8">
      <c r="B148" s="74"/>
      <c r="C148" s="63"/>
      <c r="G148" s="69"/>
      <c r="H148" s="54"/>
    </row>
    <row r="149" spans="2:8">
      <c r="B149" s="74"/>
      <c r="C149" s="63"/>
      <c r="G149" s="69"/>
      <c r="H149" s="54"/>
    </row>
    <row r="150" spans="2:8">
      <c r="B150" s="74"/>
      <c r="C150" s="63"/>
      <c r="G150" s="69"/>
      <c r="H150" s="54"/>
    </row>
    <row r="151" spans="2:8">
      <c r="B151" s="74"/>
      <c r="C151" s="63"/>
      <c r="G151" s="51"/>
      <c r="H151" s="54"/>
    </row>
    <row r="152" spans="2:8">
      <c r="B152" s="74"/>
      <c r="G152" s="69"/>
      <c r="H152" s="54"/>
    </row>
    <row r="153" spans="2:8">
      <c r="B153" s="74"/>
      <c r="G153" s="69"/>
      <c r="H153" s="54"/>
    </row>
    <row r="154" spans="2:8">
      <c r="B154" s="74"/>
      <c r="G154" s="69"/>
      <c r="H154" s="54"/>
    </row>
    <row r="155" spans="2:8">
      <c r="B155" s="74"/>
      <c r="G155" s="69"/>
      <c r="H155" s="54"/>
    </row>
    <row r="156" spans="2:8">
      <c r="B156" s="74"/>
      <c r="G156" s="69"/>
      <c r="H156" s="54"/>
    </row>
    <row r="157" spans="2:8">
      <c r="B157" s="74"/>
      <c r="G157" s="69"/>
      <c r="H157" s="54"/>
    </row>
    <row r="158" spans="2:8">
      <c r="B158" s="74"/>
      <c r="G158" s="69"/>
      <c r="H158" s="54"/>
    </row>
    <row r="159" spans="2:8">
      <c r="B159" s="74"/>
      <c r="G159" s="69"/>
    </row>
    <row r="160" spans="2:8">
      <c r="B160" s="74"/>
      <c r="G160" s="69"/>
    </row>
    <row r="161" spans="2:13">
      <c r="B161" s="74"/>
      <c r="G161" s="69"/>
    </row>
    <row r="162" spans="2:13" ht="15.75">
      <c r="B162" s="29"/>
      <c r="C162" s="30"/>
      <c r="D162" s="30"/>
      <c r="E162" s="30"/>
      <c r="F162" s="30"/>
      <c r="G162" s="33"/>
      <c r="H162" s="30"/>
      <c r="I162" s="30"/>
      <c r="J162" s="30"/>
      <c r="K162" s="30"/>
      <c r="L162" s="30"/>
      <c r="M162" s="30"/>
    </row>
    <row r="163" spans="2:13">
      <c r="B163" s="46"/>
      <c r="C163" s="37"/>
      <c r="D163" s="78"/>
      <c r="E163" s="37"/>
      <c r="F163" s="37"/>
      <c r="G163" s="79"/>
      <c r="H163" s="37"/>
      <c r="I163" s="37"/>
      <c r="J163" s="37"/>
      <c r="K163" s="37"/>
    </row>
    <row r="164" spans="2:13">
      <c r="B164" s="74"/>
    </row>
    <row r="165" spans="2:13">
      <c r="B165" s="104"/>
      <c r="C165" s="104"/>
      <c r="D165" s="104"/>
      <c r="E165" s="104"/>
      <c r="F165" s="104"/>
      <c r="G165" s="70"/>
      <c r="H165" s="70"/>
      <c r="I165" s="70"/>
    </row>
    <row r="166" spans="2:13">
      <c r="B166" s="74"/>
      <c r="D166" s="51"/>
      <c r="E166" s="51"/>
      <c r="F166" s="51"/>
      <c r="G166" s="130"/>
      <c r="H166" s="130"/>
      <c r="I166" s="130"/>
      <c r="J166" s="130"/>
    </row>
    <row r="167" spans="2:13">
      <c r="B167" s="74"/>
      <c r="D167" s="51"/>
      <c r="E167" s="51"/>
      <c r="F167" s="51"/>
      <c r="G167" s="49"/>
      <c r="H167" s="49"/>
      <c r="I167" s="49"/>
      <c r="J167" s="49"/>
    </row>
    <row r="168" spans="2:13">
      <c r="B168" s="74"/>
      <c r="D168" s="51"/>
      <c r="E168" s="51"/>
      <c r="F168" s="51"/>
      <c r="G168" s="49"/>
      <c r="H168" s="49"/>
      <c r="I168" s="49"/>
      <c r="J168" s="49"/>
    </row>
    <row r="169" spans="2:13">
      <c r="B169" s="74"/>
      <c r="D169" s="51"/>
      <c r="E169" s="51"/>
      <c r="F169" s="51"/>
      <c r="G169" s="49"/>
      <c r="H169" s="49"/>
      <c r="I169" s="49"/>
      <c r="J169" s="49"/>
    </row>
    <row r="170" spans="2:13">
      <c r="B170" s="74"/>
      <c r="G170" s="80"/>
      <c r="H170" s="54"/>
      <c r="J170" s="54"/>
      <c r="K170" s="37"/>
      <c r="L170" s="37"/>
    </row>
    <row r="171" spans="2:13">
      <c r="B171" s="46"/>
      <c r="G171" s="55"/>
    </row>
    <row r="172" spans="2:13">
      <c r="B172" s="74"/>
    </row>
    <row r="173" spans="2:13">
      <c r="B173" s="74"/>
    </row>
    <row r="174" spans="2:13">
      <c r="B174" s="74"/>
      <c r="M174" s="80"/>
    </row>
    <row r="175" spans="2:13">
      <c r="B175" s="74"/>
    </row>
  </sheetData>
  <mergeCells count="2">
    <mergeCell ref="B165:F165"/>
    <mergeCell ref="G166:J1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penal interest</vt:lpstr>
      <vt:lpstr>Lr. No.4522404</vt:lpstr>
      <vt:lpstr>penal int</vt:lpstr>
      <vt:lpstr>Sheet2</vt:lpstr>
      <vt:lpstr>'Lr. No.4522404'!Print_Area</vt:lpstr>
      <vt:lpstr>'penal interest'!Print_Area</vt:lpstr>
      <vt:lpstr>'Lr. No.4522404'!Print_Titles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2012-11-09T00:12:23Z</dcterms:modified>
</cp:coreProperties>
</file>